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封面" sheetId="1" r:id="rId1"/>
    <sheet name="一般公共预算收支调整表" sheetId="2" r:id="rId2"/>
    <sheet name="一般公共预算本级支出调整表" sheetId="11" r:id="rId3"/>
    <sheet name="政府性基金预算收支调整表" sheetId="3" r:id="rId4"/>
    <sheet name="政府性基金预算本级支出调整表" sheetId="12" r:id="rId5"/>
    <sheet name="政府一般债务限额表" sheetId="4" r:id="rId6"/>
    <sheet name="政府一般债务余额表" sheetId="5" r:id="rId7"/>
    <sheet name="政府专项债务限额表" sheetId="6" r:id="rId8"/>
    <sheet name="政府专项债务余额表" sheetId="7" r:id="rId9"/>
    <sheet name="Sheet1" sheetId="8" r:id="rId10"/>
    <sheet name="Sheet2" sheetId="9" r:id="rId11"/>
    <sheet name="Sheet3" sheetId="10" r:id="rId12"/>
  </sheets>
  <externalReferences>
    <externalReference r:id="rId15"/>
    <externalReference r:id="rId16"/>
    <externalReference r:id="rId17"/>
    <externalReference r:id="rId18"/>
  </externalReferences>
  <definedNames>
    <definedName name="Database" localSheetId="0" hidden="1">'[1]#REF!'!$A$6:$F$68</definedName>
    <definedName name="Database" localSheetId="1" hidden="1">#REF!</definedName>
    <definedName name="Database" localSheetId="3" hidden="1">#REF!</definedName>
    <definedName name="Database" hidden="1">#REF!</definedName>
    <definedName name="mhj">#N/A</definedName>
    <definedName name="_xlnm.Print_Area" localSheetId="0">'封面'!$A$1:$P$21</definedName>
    <definedName name="_xlnm.Print_Area" localSheetId="1">'一般公共预算收支调整表'!$A$1:$H$72</definedName>
    <definedName name="_xlnm.Print_Area" localSheetId="3">'政府性基金预算收支调整表'!$A$1:$H$48</definedName>
    <definedName name="_xlnm.Print_Area" hidden="1">#N/A</definedName>
    <definedName name="Print_Area_MI">#REF!</definedName>
    <definedName name="_xlnm.Print_Titles" hidden="1">#N/A</definedName>
    <definedName name="地区名称">#REF!</definedName>
    <definedName name="饿">#REF!</definedName>
    <definedName name="任务分类">'[2]任务'!$A$1:$A$10</definedName>
    <definedName name="我">#N/A</definedName>
    <definedName name="洋10" localSheetId="0">'[3]#REF!'!$A$6:$F$68</definedName>
    <definedName name="洋10" localSheetId="1">#REF!</definedName>
    <definedName name="洋10" localSheetId="3">#REF!</definedName>
    <definedName name="洋10">#REF!</definedName>
    <definedName name="주택사업본부">#REF!</definedName>
    <definedName name="철구사업본부">#REF!</definedName>
    <definedName name="_xlnm.Print_Titles" localSheetId="1">'一般公共预算收支调整表'!$1:$6</definedName>
    <definedName name="_xlnm.Print_Titles" localSheetId="2">'一般公共预算本级支出调整表'!$1:$4</definedName>
    <definedName name="_xlnm.Print_Titles" localSheetId="4">'政府性基金预算本级支出调整表'!$1:$4</definedName>
  </definedNames>
  <calcPr calcId="144525" iterate="1" iterateCount="100" iterateDelta="0.001"/>
</workbook>
</file>

<file path=xl/comments4.xml><?xml version="1.0" encoding="utf-8"?>
<comments xmlns="http://schemas.openxmlformats.org/spreadsheetml/2006/main">
  <authors>
    <author>陈侯坚</author>
  </authors>
  <commentList>
    <comment ref="A9" authorId="0">
      <text>
        <r>
          <rPr>
            <sz val="9"/>
            <rFont val="宋体"/>
            <family val="2"/>
          </rPr>
          <t xml:space="preserve">散装水泥专项资金收入
</t>
        </r>
      </text>
    </comment>
  </commentList>
</comments>
</file>

<file path=xl/sharedStrings.xml><?xml version="1.0" encoding="utf-8"?>
<sst xmlns="http://schemas.openxmlformats.org/spreadsheetml/2006/main" count="990" uniqueCount="940">
  <si>
    <t>2017年海南省省本级财政预算调整方案表</t>
  </si>
  <si>
    <t>海南省财政厅</t>
  </si>
  <si>
    <t>2017年6月</t>
  </si>
  <si>
    <t>表一</t>
  </si>
  <si>
    <t>2017年海南省省本级一般公共预算收支调整表</t>
  </si>
  <si>
    <t>单位：万元</t>
  </si>
  <si>
    <t>收                             入</t>
  </si>
  <si>
    <t>支                              出</t>
  </si>
  <si>
    <t>项              目</t>
  </si>
  <si>
    <t>年初预算数</t>
  </si>
  <si>
    <t>调整数</t>
  </si>
  <si>
    <t>调整预算数</t>
  </si>
  <si>
    <t>项        目</t>
  </si>
  <si>
    <t>**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</si>
  <si>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</si>
  <si>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</si>
  <si>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</si>
  <si>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</si>
  <si>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</si>
  <si>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</si>
  <si>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2.营业税</t>
  </si>
  <si>
    <t>（三）国防支出</t>
  </si>
  <si>
    <t>3.企业所得税</t>
  </si>
  <si>
    <t>（四）公共安全支出</t>
  </si>
  <si>
    <t>4.个人所得税</t>
  </si>
  <si>
    <t>（五）教育支出</t>
  </si>
  <si>
    <t>5.城市维护建设税</t>
  </si>
  <si>
    <t>（六）科学技术支出</t>
  </si>
  <si>
    <t>6.房产税</t>
  </si>
  <si>
    <t>（七）文化体育与传媒支出</t>
  </si>
  <si>
    <t>7.土地增值税</t>
  </si>
  <si>
    <t>（八）社会保障和就业支出</t>
  </si>
  <si>
    <t>8.契税</t>
  </si>
  <si>
    <t>（九）医疗卫生与计划生育支出</t>
  </si>
  <si>
    <t>9.城镇土地使用税</t>
  </si>
  <si>
    <t>（十）节能环保支出</t>
  </si>
  <si>
    <t>（二）非税收入</t>
  </si>
  <si>
    <t>（十一）城乡社区支出</t>
  </si>
  <si>
    <t>1.专项收入</t>
  </si>
  <si>
    <t>（十二）农林水支出</t>
  </si>
  <si>
    <t>2.行政性收费收入</t>
  </si>
  <si>
    <t>（十三）交通运输支出</t>
  </si>
  <si>
    <t>3.罚没收入</t>
  </si>
  <si>
    <t>（十四）资源勘探信息等支出</t>
  </si>
  <si>
    <t>4.国有资本经营收入</t>
  </si>
  <si>
    <t>（十五）商业服务业等支出</t>
  </si>
  <si>
    <t>5.国有资源(资产)有偿使用收入</t>
  </si>
  <si>
    <t>（十六）金融支出</t>
  </si>
  <si>
    <t>6.其他收入</t>
  </si>
  <si>
    <t>（十七）国土海洋气象等支出</t>
  </si>
  <si>
    <t>（十八）住房保障支出</t>
  </si>
  <si>
    <t>（十九）粮油物资储备支出</t>
  </si>
  <si>
    <t>（二十）预备费</t>
  </si>
  <si>
    <t>（二十一）其他支出</t>
  </si>
  <si>
    <t>（二十二）债务付息支出</t>
  </si>
  <si>
    <t>二、债务收入</t>
  </si>
  <si>
    <t>二、债务还本支出</t>
  </si>
  <si>
    <t>（一）地方政府一般债券收入</t>
  </si>
  <si>
    <t>（一）地方政府一般债券还本支出</t>
  </si>
  <si>
    <t>（二）地方政府其他一般债务收入</t>
  </si>
  <si>
    <t>（二）地方政府其他一般债务还本支出</t>
  </si>
  <si>
    <t>三、转移性收入</t>
  </si>
  <si>
    <t>三、转移性支出</t>
  </si>
  <si>
    <t>（一）中央补助收入</t>
  </si>
  <si>
    <t>(一)补助市县支出</t>
  </si>
  <si>
    <t xml:space="preserve">1.返还性收入 </t>
  </si>
  <si>
    <t>1.返还性支出</t>
  </si>
  <si>
    <t>（1）所得税基数返还收入</t>
  </si>
  <si>
    <t>（1）所得税基数返还支出</t>
  </si>
  <si>
    <t>（2）成品油价格和税费改革税收返还收入</t>
  </si>
  <si>
    <t>（2）增值税税收返还支出</t>
  </si>
  <si>
    <t xml:space="preserve">（3）增值税税收返还收入 </t>
  </si>
  <si>
    <t>（3）消费税税收返还支出</t>
  </si>
  <si>
    <t xml:space="preserve">（4）消费税税收返还收入 </t>
  </si>
  <si>
    <t>2.一般性转移支付</t>
  </si>
  <si>
    <t>2.一般性转移支付收入</t>
  </si>
  <si>
    <t>（1）体制补助支出</t>
  </si>
  <si>
    <t>（1）体制补助收入</t>
  </si>
  <si>
    <t>（2）均衡性转移支付支出</t>
  </si>
  <si>
    <t>（2）均衡性转移支付补助收入</t>
  </si>
  <si>
    <t>（3）县级基本财力保障机制奖补资金支出</t>
  </si>
  <si>
    <t>（3）县级基本财力保障机制奖补资金</t>
  </si>
  <si>
    <t>（4）结算补助支出</t>
  </si>
  <si>
    <t>（4）结算补助收入</t>
  </si>
  <si>
    <t>（5）资源枯竭型城市转移支付支出</t>
  </si>
  <si>
    <t>（5）资源枯竭型城市转移支付补助</t>
  </si>
  <si>
    <t>（6）企业事业单位划转补助</t>
  </si>
  <si>
    <t>（6）企业事业单位预算划转补助</t>
  </si>
  <si>
    <t>（7）基层公检法司转移支付支出</t>
  </si>
  <si>
    <t>（7）成品油价格和税费改革转移支付补助收入</t>
  </si>
  <si>
    <t>（8）城乡义务教育转移支付支出</t>
  </si>
  <si>
    <t>（8）基层公检法司转移支付收入</t>
  </si>
  <si>
    <t>（9）基本养老金转移支付支出</t>
  </si>
  <si>
    <t>（9）城乡义务教育转移支付收入</t>
  </si>
  <si>
    <t>（10）城乡居民医疗保险转移支付支出</t>
  </si>
  <si>
    <t>（10）基本养老金转移支付收入</t>
  </si>
  <si>
    <t>（11）农村综合改革转移支付支出</t>
  </si>
  <si>
    <t>（11）城乡居民医疗保险转移支付收入</t>
  </si>
  <si>
    <t>（12）产粮（油）大县奖励支出</t>
  </si>
  <si>
    <t>（12）农村综合改革转移支付收入</t>
  </si>
  <si>
    <t>（13）重点生态功能区转移支付</t>
  </si>
  <si>
    <t>（13）产粮（油）大县奖励资金收入</t>
  </si>
  <si>
    <t>（14）固定数额补助支出</t>
  </si>
  <si>
    <t>（14）重点生态功能区转移支付收入</t>
  </si>
  <si>
    <t>（15）革命老区转移支付支出</t>
  </si>
  <si>
    <t>（15）固定数额补助收入</t>
  </si>
  <si>
    <t>（16）民族地区转移支付支出</t>
  </si>
  <si>
    <t>（16）革命老区转移支付收入</t>
  </si>
  <si>
    <t>（17）边疆地区转移支付支出</t>
  </si>
  <si>
    <t>（17）民族地区转移支付收入</t>
  </si>
  <si>
    <t>（18）贫困地区转移支付支出</t>
  </si>
  <si>
    <t>（18）边疆地区转移支付收入</t>
  </si>
  <si>
    <t>（19）其他一般性转移支付支出</t>
  </si>
  <si>
    <t>（19）贫困地区转移支付收入</t>
  </si>
  <si>
    <t>3.专项转移支付</t>
  </si>
  <si>
    <t>（20）其他一般性转移支付收入</t>
  </si>
  <si>
    <t>(二)上解中央支出</t>
  </si>
  <si>
    <t>3.专项转移支付收入</t>
  </si>
  <si>
    <t>1.出口退税专项上解支出</t>
  </si>
  <si>
    <t>（二）市县上解收入</t>
  </si>
  <si>
    <t>2.专项上解支出</t>
  </si>
  <si>
    <t>1.体制上解收入</t>
  </si>
  <si>
    <t>(三)地方政府一般债务转贷支出</t>
  </si>
  <si>
    <t>2.出口退税专项上解收入</t>
  </si>
  <si>
    <t>1.一般债券转贷支出</t>
  </si>
  <si>
    <t>3.专项上解收入</t>
  </si>
  <si>
    <t>2.其他一般债务转贷支出</t>
  </si>
  <si>
    <t>（三）上年结余收入</t>
  </si>
  <si>
    <t>(四)年终结余结转</t>
  </si>
  <si>
    <t>（四）调入资金</t>
  </si>
  <si>
    <t>1.净结余</t>
  </si>
  <si>
    <t>（五）调入预算稳定调节基金</t>
  </si>
  <si>
    <t>2.结转</t>
  </si>
  <si>
    <t>收  入  总  计</t>
  </si>
  <si>
    <t>支  出  总  计</t>
  </si>
  <si>
    <t>表三</t>
  </si>
  <si>
    <t>2017年海南省省级一般公共预算本级支出预算调整表</t>
  </si>
  <si>
    <t>项目</t>
  </si>
  <si>
    <t>2017年预算数</t>
  </si>
  <si>
    <t>201-一般公共服务支出</t>
  </si>
  <si>
    <t>20101-人大事务</t>
  </si>
  <si>
    <t>2010101-行政运行（人大）</t>
  </si>
  <si>
    <t>2010102-一般行政管理事务（人大）</t>
  </si>
  <si>
    <t>2010104-人大会议</t>
  </si>
  <si>
    <t>2010105-人大立法</t>
  </si>
  <si>
    <t>2010106-人大监督</t>
  </si>
  <si>
    <t>2010108-代表工作</t>
  </si>
  <si>
    <t>2010150-事业运行（人大）</t>
  </si>
  <si>
    <t>2010199-其他人大事务支出</t>
  </si>
  <si>
    <t>20102-政协事务</t>
  </si>
  <si>
    <t>2010201-行政运行（政协）</t>
  </si>
  <si>
    <t>2010202-一般行政管理事务（政协）</t>
  </si>
  <si>
    <t>2010204-政协会议</t>
  </si>
  <si>
    <t>2010205-委员视察</t>
  </si>
  <si>
    <t>2010206-参政议政（政协）</t>
  </si>
  <si>
    <t>2010250-事业运行（政协）</t>
  </si>
  <si>
    <t>2010299-其他政协事务支出</t>
  </si>
  <si>
    <t>20103-政府办公厅(室)及相关机构事务</t>
  </si>
  <si>
    <t>2010301-行政运行（政府办公厅）</t>
  </si>
  <si>
    <t>2010302-一般行政管理事务（政府办公厅）</t>
  </si>
  <si>
    <t>2010303-机关服务（政府办公厅）</t>
  </si>
  <si>
    <t>2010305-专项业务活动</t>
  </si>
  <si>
    <t>2010306-政务公开审批</t>
  </si>
  <si>
    <t>2010308-信访事务</t>
  </si>
  <si>
    <t>2010350-事业运行（政府办公厅）</t>
  </si>
  <si>
    <t>2010399-其他政府办公厅(室)及相关机构事务支出</t>
  </si>
  <si>
    <t>20104-发展与改革事务</t>
  </si>
  <si>
    <t>2010401-行政运行（发展与改革）</t>
  </si>
  <si>
    <t>2010402-一般行政管理事务（发展与改革）</t>
  </si>
  <si>
    <t>2010404-战略规划与实施</t>
  </si>
  <si>
    <t>2010406-社会事业发展规划</t>
  </si>
  <si>
    <t>2010408-物价管理</t>
  </si>
  <si>
    <t>2010450-事业运行（发展与改革）</t>
  </si>
  <si>
    <t>2010499-其他发展与改革事务支出</t>
  </si>
  <si>
    <t>20105-统计信息事务</t>
  </si>
  <si>
    <t>2010501-行政运行（统计信息）</t>
  </si>
  <si>
    <t>2010505-专项统计业务</t>
  </si>
  <si>
    <t>2010506-统计管理</t>
  </si>
  <si>
    <t>2010507-专项普查活动</t>
  </si>
  <si>
    <t>2010508-统计抽样调查</t>
  </si>
  <si>
    <t>2010550-事业运行（统计信息）</t>
  </si>
  <si>
    <t>2010599-其他统计信息事务支出</t>
  </si>
  <si>
    <t>20106-财政事务</t>
  </si>
  <si>
    <t>2010601-行政运行（财政）</t>
  </si>
  <si>
    <t>2010602-一般行政管理事务（财政）</t>
  </si>
  <si>
    <t>2010605-财政国库业务</t>
  </si>
  <si>
    <t>2010607-信息化建设（财政）</t>
  </si>
  <si>
    <t>2010608-财政委托业务支出</t>
  </si>
  <si>
    <t>2010650-事业运行（财政）</t>
  </si>
  <si>
    <t>2010699-其他财政事务支出</t>
  </si>
  <si>
    <t>20107-税收事务</t>
  </si>
  <si>
    <t>2010701-行政运行（税收）</t>
  </si>
  <si>
    <t>2010702-一般行政管理事务（税收）</t>
  </si>
  <si>
    <t>2010704-税务办案</t>
  </si>
  <si>
    <t>2010705-税务登记证及发票管理</t>
  </si>
  <si>
    <t>2010707-税务宣传</t>
  </si>
  <si>
    <t>2010708-协税护税</t>
  </si>
  <si>
    <t>2010709-信息化建设（税收）</t>
  </si>
  <si>
    <t>2010799-其他税收事务支出</t>
  </si>
  <si>
    <t>20108-审计事务</t>
  </si>
  <si>
    <t>2010801-行政运行（审计）</t>
  </si>
  <si>
    <t>2010804-审计业务</t>
  </si>
  <si>
    <t>2010806-信息化建设（审计）</t>
  </si>
  <si>
    <t>2010899-其他审计事务支出</t>
  </si>
  <si>
    <t>20109-海关事务</t>
  </si>
  <si>
    <t>2010999-其他海关事务支出</t>
  </si>
  <si>
    <t>20110-人力资源事务</t>
  </si>
  <si>
    <t>2011001-行政运行（人力资源）</t>
  </si>
  <si>
    <t>2011002-一般行政管理事务（人力资源）</t>
  </si>
  <si>
    <t>2011003-机关服务（人力资源）</t>
  </si>
  <si>
    <t>2011006-军队转业干部安置</t>
  </si>
  <si>
    <t>2011008-引进人才费用</t>
  </si>
  <si>
    <t>2011009-公务员考核</t>
  </si>
  <si>
    <t>2011011-公务员招考</t>
  </si>
  <si>
    <t>2011050-事业运行（人力资源）</t>
  </si>
  <si>
    <t>2011099-其他人力资源事务支出</t>
  </si>
  <si>
    <t>20111-纪检监察事务</t>
  </si>
  <si>
    <t>2011101-行政运行（纪检监察）</t>
  </si>
  <si>
    <t>2011102-一般行政管理事务（纪检监察）</t>
  </si>
  <si>
    <t>2011104-大案要案查处</t>
  </si>
  <si>
    <t>2011150-事业运行（纪检监察）</t>
  </si>
  <si>
    <t>2011199-其他纪检监察事务支出</t>
  </si>
  <si>
    <t>20113-商贸事务</t>
  </si>
  <si>
    <t>2011301-行政运行（商贸）</t>
  </si>
  <si>
    <t>2011302-一般行政管理事务（商贸）</t>
  </si>
  <si>
    <t>2011303-机关服务（商贸）</t>
  </si>
  <si>
    <t>2011305-国际经济合作</t>
  </si>
  <si>
    <t>2011307-国内贸易管理</t>
  </si>
  <si>
    <t>2011308-招商引资</t>
  </si>
  <si>
    <t>2011399-其他商贸事务支出</t>
  </si>
  <si>
    <t>20114-知识产权事务</t>
  </si>
  <si>
    <t>2011499-其他知识产权事务支出</t>
  </si>
  <si>
    <t>20115-工商行政管理事务</t>
  </si>
  <si>
    <t>2011501-行政运行（工商行政）</t>
  </si>
  <si>
    <t>2011502-一般行政管理事务（工商行政）</t>
  </si>
  <si>
    <t>2011504-工商行政管理专项</t>
  </si>
  <si>
    <t>2011505-执法办案专项</t>
  </si>
  <si>
    <t>2011507-信息化建设（工商行政）</t>
  </si>
  <si>
    <t>2011550-事业运行（工商行政）</t>
  </si>
  <si>
    <t>2011599-其他工商行政管理事务支出</t>
  </si>
  <si>
    <t>20117-质量技术监督与检验检疫事务</t>
  </si>
  <si>
    <t>2011701-行政运行（质检）</t>
  </si>
  <si>
    <t>2011706-质量技术监督行政执法及业务管理</t>
  </si>
  <si>
    <t>2011707-质量技术监督技术支持</t>
  </si>
  <si>
    <t>2011709-标准化管理</t>
  </si>
  <si>
    <t>2011710-信息化建设（质检）</t>
  </si>
  <si>
    <t>2011750-事业运行（质检）</t>
  </si>
  <si>
    <t>2011799-其他质量技术监督与检验检疫事务支出</t>
  </si>
  <si>
    <t>20123-民族事务</t>
  </si>
  <si>
    <t>2012301-行政运行（民族）</t>
  </si>
  <si>
    <t>2012304-民族工作专项</t>
  </si>
  <si>
    <t>2012350-事业运行（民族）</t>
  </si>
  <si>
    <t>2012399-其他民族事务支出</t>
  </si>
  <si>
    <t>20124-宗教事务</t>
  </si>
  <si>
    <t>2012404-宗教工作专项</t>
  </si>
  <si>
    <t>2012450-事业运行（宗教）</t>
  </si>
  <si>
    <t>2012499-其他宗教事务支出</t>
  </si>
  <si>
    <t>20125-港澳台侨事务</t>
  </si>
  <si>
    <t>2012501-行政运行（港澳台侨）</t>
  </si>
  <si>
    <t>2012505-台湾事务</t>
  </si>
  <si>
    <t>2012506-华侨事务</t>
  </si>
  <si>
    <t>2012550-事业运行（港澳台侨）</t>
  </si>
  <si>
    <t>2012599-其他港澳台侨事务支出</t>
  </si>
  <si>
    <t>20126-档案事务</t>
  </si>
  <si>
    <t>2012601-行政运行（档案）</t>
  </si>
  <si>
    <t>2012604-档案馆</t>
  </si>
  <si>
    <t>2012699-其他档案事务支出</t>
  </si>
  <si>
    <t>20128-民主党派及工商联事务</t>
  </si>
  <si>
    <t>2012801-行政运行（民主党派及工商联）</t>
  </si>
  <si>
    <t>2012802-一般行政管理事务（民主党派及工商联）</t>
  </si>
  <si>
    <t>2012804-参政议政（民主党派及工商联）</t>
  </si>
  <si>
    <t>2012899-其他民主党派及工商联事务支出</t>
  </si>
  <si>
    <t>20129-群众团体事务</t>
  </si>
  <si>
    <t>2012901-行政运行（群众团体）</t>
  </si>
  <si>
    <t>2012902-一般行政管理事务（群众团体）</t>
  </si>
  <si>
    <t>2012904-厂务公开</t>
  </si>
  <si>
    <t>2012905-工会疗养休养</t>
  </si>
  <si>
    <t>2012950-事业运行（群众团体）</t>
  </si>
  <si>
    <t>2012999-其他群众团体事务支出</t>
  </si>
  <si>
    <t>20131-党委办公厅(室)及相关机构事务</t>
  </si>
  <si>
    <t>2013101-行政运行（党委办公厅）</t>
  </si>
  <si>
    <t>2013102-一般行政管理事务（党委办公厅）</t>
  </si>
  <si>
    <t>2013103-机关服务（党委办公厅）</t>
  </si>
  <si>
    <t>2013105-专项业务（党委办公厅）</t>
  </si>
  <si>
    <t>2013150-事业运行（党委办公厅）</t>
  </si>
  <si>
    <t>2013199-其他党委办公厅(室)及相关机构事务支出</t>
  </si>
  <si>
    <t>20132-组织事务</t>
  </si>
  <si>
    <t>2013201-行政运行（组织）</t>
  </si>
  <si>
    <t>2013202-一般行政管理事务（组织）</t>
  </si>
  <si>
    <t>2013299-其他组织事务支出</t>
  </si>
  <si>
    <t>20133-宣传事务</t>
  </si>
  <si>
    <t>2013301-行政运行（宣传）</t>
  </si>
  <si>
    <t>2013302-一般行政管理事务（宣传）</t>
  </si>
  <si>
    <t>2013350-事业运行（宣传）</t>
  </si>
  <si>
    <t>2013399-其他宣传事务支出</t>
  </si>
  <si>
    <t>20134-统战事务</t>
  </si>
  <si>
    <t>2013401-行政运行（统战）</t>
  </si>
  <si>
    <t>2013402-一般行政管理事务（统战）</t>
  </si>
  <si>
    <t>2013403-机关服务（统战）</t>
  </si>
  <si>
    <t>2013450-事业运行（统战）</t>
  </si>
  <si>
    <t>2013499-其他统战事务支出</t>
  </si>
  <si>
    <t>20136-其他共产党事务支出</t>
  </si>
  <si>
    <t>2013601-行政运行（其他共产党）</t>
  </si>
  <si>
    <t>2013602-一般行政管理事务（其他共产党）</t>
  </si>
  <si>
    <t>2013650-事业运行（其他共产党）</t>
  </si>
  <si>
    <t>2013699-其他共产党事务支出</t>
  </si>
  <si>
    <t>20199-其他一般公共服务支出</t>
  </si>
  <si>
    <t>2019901-国家赔偿费用支出</t>
  </si>
  <si>
    <t>2019999-其他一般公共服务支出</t>
  </si>
  <si>
    <t>202-外交支出</t>
  </si>
  <si>
    <t>20201-外交管理事务</t>
  </si>
  <si>
    <t>2020101-行政运行（外交）</t>
  </si>
  <si>
    <t>2020150-事业运行（外交）</t>
  </si>
  <si>
    <t>2020199-其他外交管理事务支出</t>
  </si>
  <si>
    <t>20203-对外援助</t>
  </si>
  <si>
    <t>2020399-其他对外援助支出</t>
  </si>
  <si>
    <t>20205-对外合作与交流</t>
  </si>
  <si>
    <t>2020503-在华国际会议</t>
  </si>
  <si>
    <t>2020504-国际交流活动</t>
  </si>
  <si>
    <t>20206-对外宣传</t>
  </si>
  <si>
    <t>2020601-对外宣传</t>
  </si>
  <si>
    <t>20299-其他外交支出</t>
  </si>
  <si>
    <t>2029901-其他外交支出</t>
  </si>
  <si>
    <t>203-国防支出</t>
  </si>
  <si>
    <t>204-公共安全支出</t>
  </si>
  <si>
    <t>20401-武装警察</t>
  </si>
  <si>
    <t>20402-公安</t>
  </si>
  <si>
    <t>20404-检察</t>
  </si>
  <si>
    <t>20405-法院</t>
  </si>
  <si>
    <t>2040501-行政运行</t>
  </si>
  <si>
    <t>2040502-一般行政管理事务</t>
  </si>
  <si>
    <t>2040504-案件审判</t>
  </si>
  <si>
    <t>2040505-案件执行</t>
  </si>
  <si>
    <t>2040506-“两庭”建设</t>
  </si>
  <si>
    <t>2040550-事业运行</t>
  </si>
  <si>
    <t>2040599-其他法院支出</t>
  </si>
  <si>
    <t>20406-司法</t>
  </si>
  <si>
    <t>2040601-行政运行</t>
  </si>
  <si>
    <t>2040602-一般行政管理事务</t>
  </si>
  <si>
    <t>2040603-机关服务</t>
  </si>
  <si>
    <t>2040604-基层司法业务</t>
  </si>
  <si>
    <t>2040606-律师公证管理</t>
  </si>
  <si>
    <t>2040607-法律援助</t>
  </si>
  <si>
    <t>2040608-司法统一考试</t>
  </si>
  <si>
    <t>2040699-其他司法支出</t>
  </si>
  <si>
    <t>20407-监狱</t>
  </si>
  <si>
    <t>2040701-行政运行</t>
  </si>
  <si>
    <t>2040702-一般行政管理事务</t>
  </si>
  <si>
    <t>2040704-犯人生活</t>
  </si>
  <si>
    <t>2040705-犯人改造</t>
  </si>
  <si>
    <t>2040706-狱政设施建设</t>
  </si>
  <si>
    <t>2040799-其他监狱支出</t>
  </si>
  <si>
    <t>20408-强制隔离戒毒</t>
  </si>
  <si>
    <t>2040801-行政运行</t>
  </si>
  <si>
    <t>2040802-一般行政管理事务</t>
  </si>
  <si>
    <t>2040804-强制隔离戒毒人员生活</t>
  </si>
  <si>
    <t>2040805-强制隔离戒毒人员教育</t>
  </si>
  <si>
    <t>2040806-所政设施建设</t>
  </si>
  <si>
    <t>2040899-其他强制隔离戒毒支出</t>
  </si>
  <si>
    <t>20410-缉私警察</t>
  </si>
  <si>
    <t>2041099-其他缉私警察支出</t>
  </si>
  <si>
    <t>20411-海警</t>
  </si>
  <si>
    <t>2041103-一般管理事务</t>
  </si>
  <si>
    <t>2041104-维权执法业务</t>
  </si>
  <si>
    <t>2041108-其他海警支出</t>
  </si>
  <si>
    <t>20499-其他公共安全支出</t>
  </si>
  <si>
    <t>2049901-其他公共安全支出</t>
  </si>
  <si>
    <t>205-教育支出</t>
  </si>
  <si>
    <t>20501-教育管理事务</t>
  </si>
  <si>
    <t>2050101-行政运行</t>
  </si>
  <si>
    <t>2050102-一般行政管理事务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</si>
  <si>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</si>
  <si>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</si>
  <si>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</si>
  <si>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</si>
  <si>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</si>
  <si>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</si>
  <si>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2050205-高等教育</t>
  </si>
  <si>
    <t>2050299-其他普通教育支出</t>
  </si>
  <si>
    <t>20503-职业教育</t>
  </si>
  <si>
    <t>2050302-中专教育</t>
  </si>
  <si>
    <t>2050303-技校教育</t>
  </si>
  <si>
    <t>2050305-高等职业教育</t>
  </si>
  <si>
    <t>2050399-其他职业教育支出</t>
  </si>
  <si>
    <t>20504-成人教育</t>
  </si>
  <si>
    <t>2050402-成人中等教育</t>
  </si>
  <si>
    <t>2050403-成人高等教育</t>
  </si>
  <si>
    <t>20505-广播电视教育</t>
  </si>
  <si>
    <t>2050501-广播电视学校</t>
  </si>
  <si>
    <t>20506-留学教育</t>
  </si>
  <si>
    <t>2050602-来华留学教育</t>
  </si>
  <si>
    <t>2050699-其他留学教育支出</t>
  </si>
  <si>
    <t>20507-特殊教育</t>
  </si>
  <si>
    <t>2050701-特殊学校教育</t>
  </si>
  <si>
    <t>20508-进修与培训</t>
  </si>
  <si>
    <t>2050801-教师进修</t>
  </si>
  <si>
    <t>2050802-干部教育</t>
  </si>
  <si>
    <t>2050803-培训支出</t>
  </si>
  <si>
    <t>2050804-退役士兵能力提升</t>
  </si>
  <si>
    <t>2050899-其他进修与培训</t>
  </si>
  <si>
    <t>20599-其他教育支出</t>
  </si>
  <si>
    <t>2059999-其他教育支出</t>
  </si>
  <si>
    <t>206-科学技术支出</t>
  </si>
  <si>
    <t>20601-科学技术管理事务</t>
  </si>
  <si>
    <t>2060101-行政运行</t>
  </si>
  <si>
    <t>2060102-一般行政管理事务</t>
  </si>
  <si>
    <t>20602-基础研究</t>
  </si>
  <si>
    <t>2060203-自然科学基金</t>
  </si>
  <si>
    <t>2060206-专项基础科研</t>
  </si>
  <si>
    <t>2060299-其他基础研究支出</t>
  </si>
  <si>
    <t>20603-应用研究</t>
  </si>
  <si>
    <t>2060301-机构运行</t>
  </si>
  <si>
    <t>2060302-社会公益研究</t>
  </si>
  <si>
    <t>2060303-高技术研究</t>
  </si>
  <si>
    <t>20604-技术研究与开发</t>
  </si>
  <si>
    <t>2060401-机构运行</t>
  </si>
  <si>
    <t>2060402-应用技术研究与开发</t>
  </si>
  <si>
    <t>2060499-其他技术研究与开发支出</t>
  </si>
  <si>
    <t>20605-科技条件与服务</t>
  </si>
  <si>
    <t>2060503-科技条件专项</t>
  </si>
  <si>
    <t>2060599-其他科技条件与服务支出</t>
  </si>
  <si>
    <t>20606-社会科学</t>
  </si>
  <si>
    <t>2060602-社会科学研究</t>
  </si>
  <si>
    <t>2060699-其他社会科学支出</t>
  </si>
  <si>
    <t>20607-科学技术普及</t>
  </si>
  <si>
    <t>2060701-机构运行</t>
  </si>
  <si>
    <t>2060702-科普活动</t>
  </si>
  <si>
    <t>2060704-学术交流活动</t>
  </si>
  <si>
    <t>2060799-其他科学技术普及支出</t>
  </si>
  <si>
    <t>20609-科技重大项目</t>
  </si>
  <si>
    <t>2060901-科技重大专项</t>
  </si>
  <si>
    <t>20699-其他科学技术支出</t>
  </si>
  <si>
    <t>2069901-科技奖励</t>
  </si>
  <si>
    <t>2069999-其他科学技术支出</t>
  </si>
  <si>
    <t>207-文化体育与传媒支出</t>
  </si>
  <si>
    <t>20701-文化</t>
  </si>
  <si>
    <t>2070101-行政运行</t>
  </si>
  <si>
    <t>2070102-一般行政管理事务</t>
  </si>
  <si>
    <t>2070104-图书馆</t>
  </si>
  <si>
    <t>2070107-艺术表演团体</t>
  </si>
  <si>
    <t>2070108-文化活动</t>
  </si>
  <si>
    <t>2070109-群众文化</t>
  </si>
  <si>
    <t>2070110-文化交流与合作</t>
  </si>
  <si>
    <t>2070111-文化创作与保护</t>
  </si>
  <si>
    <t>2070112-文化市场管理</t>
  </si>
  <si>
    <t>2070199-其他文化支出</t>
  </si>
  <si>
    <t>20702-文物</t>
  </si>
  <si>
    <t>2070204-文物保护</t>
  </si>
  <si>
    <t>2070205-博物馆</t>
  </si>
  <si>
    <t>2070299-其他文物支出</t>
  </si>
  <si>
    <t>20703-体育</t>
  </si>
  <si>
    <t>2070304-运动项目管理</t>
  </si>
  <si>
    <t>2070305-体育竞赛</t>
  </si>
  <si>
    <t>2070306-体育训练</t>
  </si>
  <si>
    <t>2070307-体育场馆</t>
  </si>
  <si>
    <t>2070308-群众体育</t>
  </si>
  <si>
    <t>2070399-其他体育支出</t>
  </si>
  <si>
    <t>20704-新闻出版广播影视</t>
  </si>
  <si>
    <t>2070402-一般行政管理事务</t>
  </si>
  <si>
    <t>2070404-广播</t>
  </si>
  <si>
    <t>2070405-电视</t>
  </si>
  <si>
    <t>2070406-电影</t>
  </si>
  <si>
    <t>2070499-其他新闻出版广播影视支出</t>
  </si>
  <si>
    <t>20799-其他文化体育与传媒支出</t>
  </si>
  <si>
    <t>2079902-宣传文化发展专项支出</t>
  </si>
  <si>
    <t>2079903-文化产业发展专项支出</t>
  </si>
  <si>
    <t>2079999-其他文化体育与传媒支出</t>
  </si>
  <si>
    <t>208-社会保障和就业支出</t>
  </si>
  <si>
    <t>20801-人力资源和社会保障管理事务</t>
  </si>
  <si>
    <t>2080101-行政运行</t>
  </si>
  <si>
    <t>2080102-一般行政管理事务</t>
  </si>
  <si>
    <t>2080103-机关服务</t>
  </si>
  <si>
    <t>2080104-综合业务管理</t>
  </si>
  <si>
    <t>2080106-就业管理事务</t>
  </si>
  <si>
    <t>2080107-社会保险业务管理事务</t>
  </si>
  <si>
    <t>2080108-信息化建设</t>
  </si>
  <si>
    <t>2080109-社会保险经办机构</t>
  </si>
  <si>
    <t>2080199-其他人力资源和社会保障管理事务支出</t>
  </si>
  <si>
    <t>20802-民政管理事务</t>
  </si>
  <si>
    <t>2080201-行政运行</t>
  </si>
  <si>
    <t>2080204-拥军优属</t>
  </si>
  <si>
    <t>2080205-老龄事务</t>
  </si>
  <si>
    <t>2080207-行政区划和地名管理</t>
  </si>
  <si>
    <t>2080208-基层政权和社区建设</t>
  </si>
  <si>
    <t>2080209-部队供应</t>
  </si>
  <si>
    <t>2080299-其他民政管理事务支出</t>
  </si>
  <si>
    <t>20805-行政事业单位离退休</t>
  </si>
  <si>
    <t>2080501-归口管理的行政单位离退休</t>
  </si>
  <si>
    <t>2080502-事业单位离退休</t>
  </si>
  <si>
    <t>2080503-离退休人员管理机构</t>
  </si>
  <si>
    <t>2080505-机关事业单位基本养老保险缴费支出</t>
  </si>
  <si>
    <t>2080506-机关事业单位职业年金缴费支出</t>
  </si>
  <si>
    <t>2080507-对机关事业单位基本养老保险基金的补助</t>
  </si>
  <si>
    <t>2080599-其他行政事业单位离退休支出</t>
  </si>
  <si>
    <t>20807-就业补助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</si>
  <si>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</si>
  <si>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</si>
  <si>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</si>
  <si>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</si>
  <si>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</si>
  <si>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</si>
  <si>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2080899-其他优抚支出</t>
  </si>
  <si>
    <t>20809-退役安置</t>
  </si>
  <si>
    <t>2080901-退役士兵安置</t>
  </si>
  <si>
    <t>2080902-军队移交政府的离退休人员安置</t>
  </si>
  <si>
    <t>2080903-军队移交政府离退休干部管理机构</t>
  </si>
  <si>
    <t>20810-社会福利</t>
  </si>
  <si>
    <t>2081001-儿童福利</t>
  </si>
  <si>
    <t>2081002-老年福利</t>
  </si>
  <si>
    <t>2081005-社会福利事业单位</t>
  </si>
  <si>
    <t>20811-残疾人事业</t>
  </si>
  <si>
    <t>2081101-行政运行</t>
  </si>
  <si>
    <t>2081104-残疾人康复</t>
  </si>
  <si>
    <t>2081105-残疾人就业和扶贫</t>
  </si>
  <si>
    <t>2081107-残疾人生活和护理补贴</t>
  </si>
  <si>
    <t>2081199-其他残疾人事业支出</t>
  </si>
  <si>
    <t>20815-自然灾害生活救助</t>
  </si>
  <si>
    <t>2081599-其他自然灾害生活救助支出</t>
  </si>
  <si>
    <t>20816-红十字事业</t>
  </si>
  <si>
    <t>2081601-行政运行</t>
  </si>
  <si>
    <t>2081602-一般行政管理事务</t>
  </si>
  <si>
    <t>2081699-其他红十字事业支出</t>
  </si>
  <si>
    <t>20819-最低生活保障</t>
  </si>
  <si>
    <t>2081901-城市最低生活保障金支出</t>
  </si>
  <si>
    <t>20820-临时救助</t>
  </si>
  <si>
    <t>2082002-流浪乞讨人员救助支出</t>
  </si>
  <si>
    <t>20826-财政对基本养老保险基金的补助</t>
  </si>
  <si>
    <t>2082601-财政对企业职工基本养老保险基金的补助</t>
  </si>
  <si>
    <t>20899-其他社会保障和就业支出</t>
  </si>
  <si>
    <t>2089901-其他社会保障和就业支出</t>
  </si>
  <si>
    <t>210-医疗卫生与计划生育支出</t>
  </si>
  <si>
    <t>21001-医疗卫生与计划生育管理事务</t>
  </si>
  <si>
    <t>2100101-行政运行</t>
  </si>
  <si>
    <t>2100102-一般行政管理事务</t>
  </si>
  <si>
    <t>2100199-其他医疗卫生与计划生育管理事务支出</t>
  </si>
  <si>
    <t>21002-公立医院</t>
  </si>
  <si>
    <t>2100201-综合医院</t>
  </si>
  <si>
    <t>2100202-中医(民族)医院</t>
  </si>
  <si>
    <t>2100205-精神病医院</t>
  </si>
  <si>
    <t>2100207-儿童医院</t>
  </si>
  <si>
    <t>2100208-其他专科医院</t>
  </si>
  <si>
    <t>2100299-其他公立医院支出</t>
  </si>
  <si>
    <t>21003-基层医疗卫生机构</t>
  </si>
  <si>
    <t>2100399-其他基层医疗卫生机构支出</t>
  </si>
  <si>
    <t>21004-公共卫生</t>
  </si>
  <si>
    <t>2100401-疾病预防控制机构</t>
  </si>
  <si>
    <t>2100402-卫生监督机构</t>
  </si>
  <si>
    <t>2100403-妇幼保健机构</t>
  </si>
  <si>
    <t>2100404-精神卫生机构</t>
  </si>
  <si>
    <t>2100406-采供血机构</t>
  </si>
  <si>
    <t>2100407-其他专业公共卫生机构</t>
  </si>
  <si>
    <t>2100408-基本公共卫生服务</t>
  </si>
  <si>
    <t>2100409-重大公共卫生专项</t>
  </si>
  <si>
    <t>2100410-突发公共卫生事件应急处理</t>
  </si>
  <si>
    <t>2100499-其他公共卫生支出</t>
  </si>
  <si>
    <t>21006-中医药</t>
  </si>
  <si>
    <t>2100601-中医(民族医)药专项</t>
  </si>
  <si>
    <t>21007-计划生育事务</t>
  </si>
  <si>
    <t>2100717-计划生育服务</t>
  </si>
  <si>
    <t>2100799-其他计划生育事务支出</t>
  </si>
  <si>
    <t>21010-食品和药品监督管理事务</t>
  </si>
  <si>
    <t>2101001-行政运行</t>
  </si>
  <si>
    <t>2101002-一般行政管理事务</t>
  </si>
  <si>
    <t>2101012-药品事务</t>
  </si>
  <si>
    <t>2101016-食品安全事务</t>
  </si>
  <si>
    <t>2101050-事业运行</t>
  </si>
  <si>
    <t>2101099-其他食品和药品监督管理事务支出</t>
  </si>
  <si>
    <t>21011-行政事业单位医疗</t>
  </si>
  <si>
    <t>2101101-行政单位医疗</t>
  </si>
  <si>
    <t>2101102-事业单位医疗</t>
  </si>
  <si>
    <t>2101103-公务员医疗补助</t>
  </si>
  <si>
    <t>2101199-其他行政事业单位医疗支出</t>
  </si>
  <si>
    <t>21013-医疗救助</t>
  </si>
  <si>
    <t>2101301-城乡医疗救助</t>
  </si>
  <si>
    <t>21099-其他医疗卫生与计划生育支出</t>
  </si>
  <si>
    <t>2109901-其他医疗卫生与计划生育支出</t>
  </si>
  <si>
    <t>211-节能环保支出</t>
  </si>
  <si>
    <t>21101-环境保护管理事务</t>
  </si>
  <si>
    <t>2110101-行政运行</t>
  </si>
  <si>
    <t>2110102-一般行政管理事务</t>
  </si>
  <si>
    <t>2110104-环境保护宣传</t>
  </si>
  <si>
    <t>2110199-其他环境保护管理事务支出</t>
  </si>
  <si>
    <t>21102-环境监测与监察</t>
  </si>
  <si>
    <t>2110203-建设项目环评审查与监督</t>
  </si>
  <si>
    <t>2110204-核与辐射安全监督</t>
  </si>
  <si>
    <t>2110299-其他环境监测与监察支出</t>
  </si>
  <si>
    <t>21103-污染防治</t>
  </si>
  <si>
    <t>2110301-大气</t>
  </si>
  <si>
    <t>2110302-水体</t>
  </si>
  <si>
    <t>2110304-固体废弃物与化学品</t>
  </si>
  <si>
    <t>2110305-放射源和放射性废物监管</t>
  </si>
  <si>
    <t>2110399-其他污染防治支出</t>
  </si>
  <si>
    <t>21104-自然生态保护</t>
  </si>
  <si>
    <t>2110401-生态保护</t>
  </si>
  <si>
    <t>2110403-自然保护区</t>
  </si>
  <si>
    <t>2110499-其他自然生态保护支出</t>
  </si>
  <si>
    <t>21105-天然林保护</t>
  </si>
  <si>
    <t>2110502-社会保险补助</t>
  </si>
  <si>
    <t>2110599-其他天然林保护支出</t>
  </si>
  <si>
    <t>21110-能源节约利用</t>
  </si>
  <si>
    <t>2111001-能源节约利用</t>
  </si>
  <si>
    <t>21111-污染减排</t>
  </si>
  <si>
    <t>2111101-环境监测与信息</t>
  </si>
  <si>
    <t>2111102-环境执法监察</t>
  </si>
  <si>
    <t>21114-能源管理事务</t>
  </si>
  <si>
    <t>2111411-信息化建设</t>
  </si>
  <si>
    <t>2111450-事业运行</t>
  </si>
  <si>
    <t>21199-其他节能环保支出</t>
  </si>
  <si>
    <t>2119901-其他节能环保支出</t>
  </si>
  <si>
    <t>212-城乡社区支出</t>
  </si>
  <si>
    <t>21201-城乡社区管理事务</t>
  </si>
  <si>
    <t>2120101-行政运行</t>
  </si>
  <si>
    <t>2120102-一般行政管理事务</t>
  </si>
  <si>
    <t>2120105-工程建设标准规范编制与监管</t>
  </si>
  <si>
    <t>2120109-住宅建设与房地产市场监管</t>
  </si>
  <si>
    <t>2120110-执业资格注册、资质审查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</si>
  <si>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</si>
  <si>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</si>
  <si>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</si>
  <si>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</si>
  <si>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</si>
  <si>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2120399-其他城乡社区公共设施支出</t>
  </si>
  <si>
    <t>21205-城乡社区环境卫生</t>
  </si>
  <si>
    <t>2120501-城乡社区环境卫生</t>
  </si>
  <si>
    <t>21206-建设市场管理与监督</t>
  </si>
  <si>
    <t>2120601-建设市场管理与监督</t>
  </si>
  <si>
    <t>21299-其他城乡社区支出</t>
  </si>
  <si>
    <t>2129999-其他城乡社区支出</t>
  </si>
  <si>
    <t>213-农林水支出</t>
  </si>
  <si>
    <t>21301-农业</t>
  </si>
  <si>
    <t>2130101-行政运行</t>
  </si>
  <si>
    <t>2130102-一般行政管理事务</t>
  </si>
  <si>
    <t>2130104-事业运行</t>
  </si>
  <si>
    <t>2130105-农垦运行</t>
  </si>
  <si>
    <t>2130106-科技转化与推广服务</t>
  </si>
  <si>
    <t>2130108-病虫害控制</t>
  </si>
  <si>
    <t>2130109-农产品质量安全</t>
  </si>
  <si>
    <t>2130110-执法监管</t>
  </si>
  <si>
    <t>2130114-对外交流与合作</t>
  </si>
  <si>
    <t>2130119-防灾救灾</t>
  </si>
  <si>
    <t>2130121-农业结构调整补贴</t>
  </si>
  <si>
    <t>2130122-农业生产资料与技术补贴</t>
  </si>
  <si>
    <t>2130124-农业组织化与产业化经营</t>
  </si>
  <si>
    <t>2130125-农产品加工与促销</t>
  </si>
  <si>
    <t>2130135-农业资源保护修复与利用</t>
  </si>
  <si>
    <t>2130148-成品油价格改革对渔业的补</t>
  </si>
  <si>
    <t>2130152-对高校毕业生到基层任职补助</t>
  </si>
  <si>
    <t>2130199-其他农业支出</t>
  </si>
  <si>
    <t>21302-林业</t>
  </si>
  <si>
    <t>2130201-行政运行</t>
  </si>
  <si>
    <t>2130202-一般行政管理事务</t>
  </si>
  <si>
    <t>2130204-林业事业机构</t>
  </si>
  <si>
    <t>2130208-森林资源监测</t>
  </si>
  <si>
    <t>2130209-森林生态效益补偿</t>
  </si>
  <si>
    <t>2130210-林业自然保护区</t>
  </si>
  <si>
    <t>2130211-动植物保护</t>
  </si>
  <si>
    <t>2130213-林业执法与监督</t>
  </si>
  <si>
    <t>2130221-林业产业化</t>
  </si>
  <si>
    <t>2130223-信息管理</t>
  </si>
  <si>
    <t>2130299-其他林业支出</t>
  </si>
  <si>
    <t>21303-水利</t>
  </si>
  <si>
    <t>2130301-行政运行</t>
  </si>
  <si>
    <t>2130303-机关服务</t>
  </si>
  <si>
    <t>2130304-水利行业业务管理</t>
  </si>
  <si>
    <t>2130305-水利工程建设</t>
  </si>
  <si>
    <t>2130306-水利工程运行与维护</t>
  </si>
  <si>
    <t>2130308-水利前期工作</t>
  </si>
  <si>
    <t>2130310-水土保持</t>
  </si>
  <si>
    <t>2130311-水资源节约管理与保护</t>
  </si>
  <si>
    <t>2130312-水质监测</t>
  </si>
  <si>
    <t>2130313-水文测报</t>
  </si>
  <si>
    <t>2130314-防汛</t>
  </si>
  <si>
    <t>2130316-农田水利</t>
  </si>
  <si>
    <t>2130331-水资源费安排的支出</t>
  </si>
  <si>
    <t>2130333-信息管理</t>
  </si>
  <si>
    <t>2130335-农村人畜饮水</t>
  </si>
  <si>
    <t>21305-扶贫</t>
  </si>
  <si>
    <t>2130501-行政运行</t>
  </si>
  <si>
    <t>2130502-一般行政管理事务</t>
  </si>
  <si>
    <t>2130504-农村基础设施建设</t>
  </si>
  <si>
    <t>2130506-社会发展</t>
  </si>
  <si>
    <t>2130599-其他扶贫支出</t>
  </si>
  <si>
    <t>21306-农业综合开发</t>
  </si>
  <si>
    <t>2130601-机构运行</t>
  </si>
  <si>
    <t>2130602-土地治理</t>
  </si>
  <si>
    <t>2130603-产业化经营</t>
  </si>
  <si>
    <t>2130699-其他农业综合开发支出</t>
  </si>
  <si>
    <t>21308-普惠金融发展支出</t>
  </si>
  <si>
    <t>2130803-农业保险保费补贴</t>
  </si>
  <si>
    <t>2130899-其他普惠金融发展支出</t>
  </si>
  <si>
    <t>214-交通运输支出</t>
  </si>
  <si>
    <t>21401-公路水路运输</t>
  </si>
  <si>
    <t>2140101-行政运行</t>
  </si>
  <si>
    <t>2140102-一般行政管理事务</t>
  </si>
  <si>
    <t>2140103-机关服务</t>
  </si>
  <si>
    <t>2140104-公路建设</t>
  </si>
  <si>
    <t>2140106-公路养护</t>
  </si>
  <si>
    <t>2140109-公路和运输信息化建设</t>
  </si>
  <si>
    <t>2140111-公路还贷专项</t>
  </si>
  <si>
    <t>2140112-公路运输管理</t>
  </si>
  <si>
    <t>2140123-航道维护</t>
  </si>
  <si>
    <t>2140131-海事管理</t>
  </si>
  <si>
    <t>2140199-其他公路水路运输支出</t>
  </si>
  <si>
    <t>21403-民用航空运输</t>
  </si>
  <si>
    <t>2140399-其他民用航空运输支出</t>
  </si>
  <si>
    <t>21404-成品油价格改革对交通运输的补贴</t>
  </si>
  <si>
    <t>2140402-对农村道路客运的补贴</t>
  </si>
  <si>
    <t>2140403-对出租车的补贴</t>
  </si>
  <si>
    <t>21405-邮政业支出</t>
  </si>
  <si>
    <t>2140504-行业监管</t>
  </si>
  <si>
    <t>21406-车辆购置税支出</t>
  </si>
  <si>
    <t>2140602-车辆购置税用于农村公路建</t>
  </si>
  <si>
    <t>2140699-车辆购置税其他支出</t>
  </si>
  <si>
    <t>21499-其他交通运输支出</t>
  </si>
  <si>
    <t>2149999-其他交通运输支出</t>
  </si>
  <si>
    <t>215-资源勘探电力信息等支出</t>
  </si>
  <si>
    <t>21501-资源勘探信息等支出</t>
  </si>
  <si>
    <t>2150101-行政运行</t>
  </si>
  <si>
    <t>2150106-黑色金属矿勘探和采选</t>
  </si>
  <si>
    <t>21502-制造业</t>
  </si>
  <si>
    <t>2150212-石油加工、炼焦及核燃料加工业</t>
  </si>
  <si>
    <t>2150299-其他制造业支出</t>
  </si>
  <si>
    <t>21505-工业和信息产业监管</t>
  </si>
  <si>
    <t>2150501-行政运行</t>
  </si>
  <si>
    <t>2150502-一般行政管理事务</t>
  </si>
  <si>
    <t>2150503-机关服务</t>
  </si>
  <si>
    <t>2150508-无线电监管</t>
  </si>
  <si>
    <t>2150510-工业和信息产业支持</t>
  </si>
  <si>
    <t>2150511-电子专项工程</t>
  </si>
  <si>
    <t>2150513-行业监管</t>
  </si>
  <si>
    <t>2150599-其他工业和信息产业监管支出</t>
  </si>
  <si>
    <t>21506-安全生产监管</t>
  </si>
  <si>
    <t>2150601-行政运行</t>
  </si>
  <si>
    <t>2150602-一般行政管理事务</t>
  </si>
  <si>
    <t>2150605-安全监管监察专项</t>
  </si>
  <si>
    <t>21507-国有资产监管</t>
  </si>
  <si>
    <t>2150701-行政运行</t>
  </si>
  <si>
    <t>2150702-一般行政管理事务</t>
  </si>
  <si>
    <t>2150799-其他国有资产监管支出</t>
  </si>
  <si>
    <t>21508-支持中小企业发展和管理支出</t>
  </si>
  <si>
    <t>2150805-中小企业发展专项</t>
  </si>
  <si>
    <t>216-商业服务业等支出</t>
  </si>
  <si>
    <t>21602-商业流通事务</t>
  </si>
  <si>
    <t>2160201-行政运行</t>
  </si>
  <si>
    <t>2160202-一般行政管理事务</t>
  </si>
  <si>
    <t>2160217-市场监测及信息管理</t>
  </si>
  <si>
    <t>2160250-事业运行</t>
  </si>
  <si>
    <t>2160299-其他商业流通事务支出</t>
  </si>
  <si>
    <t>21605-旅游业管理与服务支出</t>
  </si>
  <si>
    <t>2160501-行政运行</t>
  </si>
  <si>
    <t>2160504-旅游宣传</t>
  </si>
  <si>
    <t>2160505-旅游行业业务管理</t>
  </si>
  <si>
    <t>2160599-其他旅游业管理与服务支出</t>
  </si>
  <si>
    <t>21606-涉外发展服务支出</t>
  </si>
  <si>
    <t>2160699-其他涉外发展服务支出</t>
  </si>
  <si>
    <t>217-金融支出</t>
  </si>
  <si>
    <t>21702-金融部门监管支出</t>
  </si>
  <si>
    <t>2170205-金融稽查与案件处理</t>
  </si>
  <si>
    <t>2170208-反洗钱</t>
  </si>
  <si>
    <t>21799-其他金融支出</t>
  </si>
  <si>
    <t>2179901-其他金融支出</t>
  </si>
  <si>
    <t>220-国土海洋气象等支出</t>
  </si>
  <si>
    <t>22001-国土资源事务</t>
  </si>
  <si>
    <t>2200101-行政运行</t>
  </si>
  <si>
    <t>2200105-土地资源调查</t>
  </si>
  <si>
    <t>2200106-土地资源利用与保护</t>
  </si>
  <si>
    <t>2200107-国土资源社会公益服务</t>
  </si>
  <si>
    <t>2200108-国土资源行业业务管理</t>
  </si>
  <si>
    <t>2200109-国土资源调查</t>
  </si>
  <si>
    <t>2200110-国土整治</t>
  </si>
  <si>
    <t>2200111-地质灾害防治</t>
  </si>
  <si>
    <t>2200112-土地资源储备支出</t>
  </si>
  <si>
    <t>2200113-地质及矿产资源调查</t>
  </si>
  <si>
    <t>2200114-地质矿产资源利用与保护</t>
  </si>
  <si>
    <t>2200150-事业运行</t>
  </si>
  <si>
    <t>2200199-其他国土资源事务支出</t>
  </si>
  <si>
    <t>22002-海洋管理事务</t>
  </si>
  <si>
    <t>2200204-海域使用管理</t>
  </si>
  <si>
    <t>2200205-海洋环境保护与监测</t>
  </si>
  <si>
    <t>2200206-海洋调查评价</t>
  </si>
  <si>
    <t>2200208-海洋执法监察</t>
  </si>
  <si>
    <t>2200209-海洋防灾减灾</t>
  </si>
  <si>
    <t>2200215-海水淡化</t>
  </si>
  <si>
    <t>2200218-海岛和海域保护</t>
  </si>
  <si>
    <t>2200299-其他海洋管理事务支出</t>
  </si>
  <si>
    <t>22003-测绘事务</t>
  </si>
  <si>
    <t>2200304-基础测绘</t>
  </si>
  <si>
    <t>22004-地震事务</t>
  </si>
  <si>
    <t>2200401-行政运行</t>
  </si>
  <si>
    <t>2200402-一般行政管理事务</t>
  </si>
  <si>
    <t>2200406-地震灾害预防</t>
  </si>
  <si>
    <t>2200408-地震环境探察</t>
  </si>
  <si>
    <t>2200409-防震减灾信息管理</t>
  </si>
  <si>
    <t>2200410-防震减灾基础管理</t>
  </si>
  <si>
    <t>2200450-地震事业机构</t>
  </si>
  <si>
    <t>22005-气象事务</t>
  </si>
  <si>
    <t>2200509-气象服务</t>
  </si>
  <si>
    <t>221-住房保障支出</t>
  </si>
  <si>
    <t>22101-保障性安居工程支出</t>
  </si>
  <si>
    <t>2210103-棚户区改造</t>
  </si>
  <si>
    <t>2210105-农村危房改造</t>
  </si>
  <si>
    <t>2210106-公共租赁住房</t>
  </si>
  <si>
    <t>2210199-其他保障性安居工程支出</t>
  </si>
  <si>
    <t>22102-住房改革支出</t>
  </si>
  <si>
    <t>2210201-住房公积金</t>
  </si>
  <si>
    <t>2210203-购房补贴</t>
  </si>
  <si>
    <t>22103-城乡社区住宅</t>
  </si>
  <si>
    <t>2210302-住房公积金管理</t>
  </si>
  <si>
    <t>222-粮油物资储备支出</t>
  </si>
  <si>
    <t>22201-粮油事务</t>
  </si>
  <si>
    <t>2220101-行政运行</t>
  </si>
  <si>
    <t>2220106-粮食专项业务活动</t>
  </si>
  <si>
    <t>2220107-国家粮油差价补贴</t>
  </si>
  <si>
    <t>2220115-粮食风险基金</t>
  </si>
  <si>
    <t>2220150-事业运行</t>
  </si>
  <si>
    <t>22204-粮油储备</t>
  </si>
  <si>
    <t>2220401-储备粮油补贴</t>
  </si>
  <si>
    <t>2220403-储备粮（油）库建设</t>
  </si>
  <si>
    <t>2220499-其他粮油储备支出</t>
  </si>
  <si>
    <t>22205-重要商品储备</t>
  </si>
  <si>
    <t>2220504-化肥储备</t>
  </si>
  <si>
    <t>227-预备费</t>
  </si>
  <si>
    <t>229-其他支出</t>
  </si>
  <si>
    <t>22902-年初预留</t>
  </si>
  <si>
    <t>2290201-年初预留</t>
  </si>
  <si>
    <t>22999-其他支出</t>
  </si>
  <si>
    <t>2299901-其他支出</t>
  </si>
  <si>
    <t>232-债务付息支出</t>
  </si>
  <si>
    <t>23203-地方政府一般债务付息支出</t>
  </si>
  <si>
    <t>2320301-地方政府一般债券付息支出</t>
  </si>
  <si>
    <t>2320304-地方政府其他一般债务付息支出</t>
  </si>
  <si>
    <t>支出总计</t>
  </si>
  <si>
    <t>表二</t>
  </si>
  <si>
    <t>2017年海南省省本级政府性基金预算收支调整表</t>
  </si>
  <si>
    <t>收                                 入</t>
  </si>
  <si>
    <t>支                       出</t>
  </si>
  <si>
    <t>项          目</t>
  </si>
  <si>
    <t>一、地方政府性基金预算收入</t>
  </si>
  <si>
    <t>一、地方政府性基金预算支出</t>
  </si>
  <si>
    <t>（一）高等级公路车辆通行附加费收入</t>
  </si>
  <si>
    <t>（一）文化体育与传媒支出</t>
  </si>
  <si>
    <t>（二）新型墙体材料专项基金收入</t>
  </si>
  <si>
    <t>国家电影事业发展专项资金及对应专项债务收入安排的支出</t>
  </si>
  <si>
    <t>（三）国家电影事业发展专项资金收入</t>
  </si>
  <si>
    <t>（二）社会保障和就业支出</t>
  </si>
  <si>
    <t>（四）城市公用事业附加收入</t>
  </si>
  <si>
    <t>大中型水库移民后期扶持基金支出</t>
  </si>
  <si>
    <t>（五）国有土地收益基金收入</t>
  </si>
  <si>
    <t>（三）城乡社区支出</t>
  </si>
  <si>
    <t>（六）农业土地开发资金收入</t>
  </si>
  <si>
    <t>国有土地使用权出让收入及对应专项债务收入安排的支出</t>
  </si>
  <si>
    <t>（七）国有土地使用权出让收入</t>
  </si>
  <si>
    <t>城市公用事业附加及对应专项债务收入安排的支出</t>
  </si>
  <si>
    <t>（八）大中型水库库区基金收入</t>
  </si>
  <si>
    <t>国有土地收益基金及对应专项债务收入安排的支出</t>
  </si>
  <si>
    <t>（九）彩票公益金收入</t>
  </si>
  <si>
    <t>农业土地开发资金及对应专项债务收入安排的支出</t>
  </si>
  <si>
    <t>（十）小型水库移民扶助基金收入</t>
  </si>
  <si>
    <t>（四）农林水支出</t>
  </si>
  <si>
    <t>（十一）国家重大水利工程建设基金收入</t>
  </si>
  <si>
    <t>大中型水库库区基金及对应专项债务收入安排的支出</t>
  </si>
  <si>
    <t>（十二）彩票发行机构和彩票销售机构的业务费用</t>
  </si>
  <si>
    <t>国家重大水利工程建设基金及对应专项债务收入安排的支出</t>
  </si>
  <si>
    <t>（五）交通运输支出</t>
  </si>
  <si>
    <t>海南省高等级公路车辆通行附加费及对应专项债务收入安排的支出</t>
  </si>
  <si>
    <t>民航发展基金支出</t>
  </si>
  <si>
    <t>（六）资源勘探信息等支出</t>
  </si>
  <si>
    <t>新型墙体材料专项基金及对应专项债务收入安排的支出</t>
  </si>
  <si>
    <t>（七）其他支出</t>
  </si>
  <si>
    <t>其他政府性基金及对应专项债务收入安排的支出</t>
  </si>
  <si>
    <t>彩票发行销售机构业务费安排的支出</t>
  </si>
  <si>
    <t>彩票公益金及对应专项债务收入安排的支出</t>
  </si>
  <si>
    <t xml:space="preserve">（八）地方政府专项债务付息支出  </t>
  </si>
  <si>
    <t>国有土地使用权出让金债务付息支出</t>
  </si>
  <si>
    <t>（九）地方政府专项债务发行费用支出</t>
  </si>
  <si>
    <t>国有土地使用权出让金债务发行费用支出</t>
  </si>
  <si>
    <t>（一）国有土地使用权出让金债务收入</t>
  </si>
  <si>
    <t>（一）国有土地使用权出让金债务还本支出</t>
  </si>
  <si>
    <t>（二）海南省高等级公路车辆通行附加费债务收入</t>
  </si>
  <si>
    <t>（二）其他政府性基金债务还本支出</t>
  </si>
  <si>
    <t>（一）政府性基金补助收入</t>
  </si>
  <si>
    <t>（一）政府性基金补助支出</t>
  </si>
  <si>
    <t>（二）政府性基金上解收入</t>
  </si>
  <si>
    <t>（二）政府性基金上解支出</t>
  </si>
  <si>
    <t>（三）调出资金</t>
  </si>
  <si>
    <t>（四）债务转贷支出</t>
  </si>
  <si>
    <t>国有土地使用权出让金债务转贷支出</t>
  </si>
  <si>
    <t>其他地方政府债务转贷支出</t>
  </si>
  <si>
    <t>（五）年终结余</t>
  </si>
  <si>
    <t>收入总计</t>
  </si>
  <si>
    <t>表四</t>
  </si>
  <si>
    <t>2017年海南省省级政府性基金预算本级支出调整表</t>
  </si>
  <si>
    <t xml:space="preserve">   20707-国家电影事业发展专项资金及对应专项债务收入安排的支出</t>
  </si>
  <si>
    <t xml:space="preserve">         2070701-资助国产电影放映</t>
  </si>
  <si>
    <t xml:space="preserve">         2070702-资助城市影院</t>
  </si>
  <si>
    <t xml:space="preserve">         2070799-其他国家电影事业发展专项资金支出</t>
  </si>
  <si>
    <t xml:space="preserve">   21208-国有土地使用权出让收入及对应专项债务收入安排的支出</t>
  </si>
  <si>
    <t xml:space="preserve">        2120801-征地和拆迁补偿支出</t>
  </si>
  <si>
    <t xml:space="preserve">        2120899-其他国有土地使用权出让收入安排的支出</t>
  </si>
  <si>
    <t xml:space="preserve">   21209-城市公用事业附加及对应专项债务收入安排的支出</t>
  </si>
  <si>
    <t xml:space="preserve">        2120901-城市公共设施</t>
  </si>
  <si>
    <t xml:space="preserve">    21369-国家重大水利工程建设基金及对应专项债务收入安排的支出</t>
  </si>
  <si>
    <t xml:space="preserve">          2136903-地方重大水利工程建设</t>
  </si>
  <si>
    <t xml:space="preserve">   21460-高等级公路车辆通行附加费及对应专项债务收入安排的支出</t>
  </si>
  <si>
    <t xml:space="preserve">        2146001-公路建设</t>
  </si>
  <si>
    <t xml:space="preserve">        2146002-公路养护</t>
  </si>
  <si>
    <t xml:space="preserve">        2146003-公路还贷</t>
  </si>
  <si>
    <t xml:space="preserve">        2146099-其他海南省高等级公路建设通行附加费安排的支出</t>
  </si>
  <si>
    <t xml:space="preserve">   21469-民航发展基金支出</t>
  </si>
  <si>
    <t xml:space="preserve">        2146901-民航机场建设</t>
  </si>
  <si>
    <t>215-资源勘探信息等支出</t>
  </si>
  <si>
    <t xml:space="preserve">   21561-新型墙体材料专项基金及对应专项债务收入安排的支出</t>
  </si>
  <si>
    <t xml:space="preserve">        2156199-其他新型墙体材料专项基金支出</t>
  </si>
  <si>
    <t xml:space="preserve">   22908-彩票发行销售机构业务费安排的支出</t>
  </si>
  <si>
    <t xml:space="preserve">        2290804-福利彩票销售机构的业务费支出</t>
  </si>
  <si>
    <t xml:space="preserve">        2290805-体育彩票销售机构的业务费支出</t>
  </si>
  <si>
    <t xml:space="preserve">        2290808-彩票市场调控资金支出</t>
  </si>
  <si>
    <t xml:space="preserve">   22960-彩票公益金及对应专项债务收入安排的支出</t>
  </si>
  <si>
    <t xml:space="preserve">        2296002-用于社会福利的彩票公益金支出</t>
  </si>
  <si>
    <t xml:space="preserve">        2296003-用于体育事业的彩票公益金支出</t>
  </si>
  <si>
    <t xml:space="preserve">        2296006-用于残疾人事业的彩票公益金支出</t>
  </si>
  <si>
    <t xml:space="preserve">   23204-地方政府专项债务付息支出</t>
  </si>
  <si>
    <t xml:space="preserve">         2320411-国有土地使用权出让金债务付息支出</t>
  </si>
  <si>
    <t>233-债务发行费用支出</t>
  </si>
  <si>
    <t xml:space="preserve">   23304-地方政府专项债务发行费用支出</t>
  </si>
  <si>
    <t xml:space="preserve">        2330411-国有土地使用权出让金债务发行费用支出</t>
  </si>
  <si>
    <t>表五</t>
  </si>
  <si>
    <t>2017年海南省政府一般债务限额表</t>
  </si>
  <si>
    <t>单位：亿元</t>
  </si>
  <si>
    <t>地区</t>
  </si>
  <si>
    <t>2017年限额</t>
  </si>
  <si>
    <t>海南省</t>
  </si>
  <si>
    <t>合计</t>
  </si>
  <si>
    <t>表六</t>
  </si>
  <si>
    <t>2016年海南省政府一般债务余额表</t>
  </si>
  <si>
    <t>2016年余额</t>
  </si>
  <si>
    <t>表七</t>
  </si>
  <si>
    <t>2017年海南省政府专项债务限额表</t>
  </si>
  <si>
    <t>表八</t>
  </si>
  <si>
    <t>2016年海南省政府专项债务余额表</t>
  </si>
</sst>
</file>

<file path=xl/styles.xml><?xml version="1.0" encoding="utf-8"?>
<styleSheet xmlns="http://schemas.openxmlformats.org/spreadsheetml/2006/main">
  <numFmts count="17">
    <numFmt numFmtId="176" formatCode="#,##0.0"/>
    <numFmt numFmtId="177" formatCode="0.0%"/>
    <numFmt numFmtId="178" formatCode="#,##0.0_ "/>
    <numFmt numFmtId="179" formatCode="0.00_ "/>
    <numFmt numFmtId="180" formatCode="#,##0_ "/>
    <numFmt numFmtId="181" formatCode="\¥#,##0.00;\¥\-#,##0.00"/>
    <numFmt numFmtId="42" formatCode="_ &quot;￥&quot;* #,##0_ ;_ &quot;￥&quot;* \-#,##0_ ;_ &quot;￥&quot;* &quot;-&quot;_ ;_ @_ "/>
    <numFmt numFmtId="182" formatCode="#,##0_);[Red]\(#,##0\)"/>
    <numFmt numFmtId="183" formatCode="0.00000000"/>
    <numFmt numFmtId="41" formatCode="_ * #,##0_ ;_ * \-#,##0_ ;_ * &quot;-&quot;_ ;_ @_ "/>
    <numFmt numFmtId="184" formatCode="0.000000"/>
    <numFmt numFmtId="44" formatCode="_ &quot;￥&quot;* #,##0.00_ ;_ &quot;￥&quot;* \-#,##0.00_ ;_ &quot;￥&quot;* &quot;-&quot;??_ ;_ @_ "/>
    <numFmt numFmtId="185" formatCode="\¥#,##0.00;[Red]\¥\-#,##0.00"/>
    <numFmt numFmtId="186" formatCode="_(&quot;$&quot;* #,##0.00_);_(&quot;$&quot;* \(#,##0.00\);_(&quot;$&quot;* &quot;-&quot;??_);_(@_)"/>
    <numFmt numFmtId="43" formatCode="_ * #,##0.00_ ;_ * \-#,##0.00_ ;_ * &quot;-&quot;??_ ;_ @_ "/>
    <numFmt numFmtId="187" formatCode="_(&quot;$&quot;* #,##0_);_(&quot;$&quot;* \(#,##0\);_(&quot;$&quot;* &quot;-&quot;_);_(@_)"/>
    <numFmt numFmtId="188" formatCode="0.0000000"/>
  </numFmts>
  <fonts count="86">
    <font>
      <sz val="12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2"/>
    </font>
    <font>
      <sz val="11"/>
      <color indexed="8"/>
      <name val="宋体"/>
      <family val="2"/>
    </font>
    <font>
      <b/>
      <sz val="22"/>
      <color indexed="8"/>
      <name val="宋体"/>
      <family val="2"/>
    </font>
    <font>
      <b/>
      <u val="single"/>
      <sz val="22"/>
      <color indexed="8"/>
      <name val="宋体"/>
      <family val="2"/>
    </font>
    <font>
      <b/>
      <sz val="12"/>
      <name val="宋体"/>
      <family val="2"/>
    </font>
    <font>
      <b/>
      <sz val="12"/>
      <color indexed="8"/>
      <name val="黑体"/>
      <family val="2"/>
    </font>
    <font>
      <sz val="11"/>
      <color theme="1"/>
      <name val="Calibri"/>
      <family val="2"/>
      <scheme val="minor"/>
    </font>
    <font>
      <b/>
      <sz val="20"/>
      <color indexed="8"/>
      <name val="宋体"/>
      <family val="2"/>
    </font>
    <font>
      <sz val="12"/>
      <name val="宋体"/>
      <family val="2"/>
    </font>
    <font>
      <sz val="10"/>
      <name val="黑体"/>
      <family val="2"/>
    </font>
    <font>
      <b/>
      <sz val="10"/>
      <name val="黑体"/>
      <family val="2"/>
    </font>
    <font>
      <sz val="10"/>
      <name val="宋体"/>
      <family val="2"/>
    </font>
    <font>
      <sz val="10"/>
      <name val="Times New Roman"/>
      <family val="2"/>
    </font>
    <font>
      <sz val="11"/>
      <name val="宋体"/>
      <family val="2"/>
    </font>
    <font>
      <sz val="9"/>
      <name val="宋体"/>
      <family val="2"/>
    </font>
    <font>
      <sz val="20"/>
      <name val="黑体"/>
      <family val="2"/>
    </font>
    <font>
      <b/>
      <sz val="12"/>
      <name val="黑体"/>
      <family val="2"/>
    </font>
    <font>
      <sz val="11"/>
      <name val="黑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9"/>
      <name val="黑体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Times New Roman"/>
      <family val="2"/>
    </font>
    <font>
      <b/>
      <sz val="12"/>
      <name val="Times New Roman"/>
      <family val="2"/>
    </font>
    <font>
      <sz val="14"/>
      <name val="宋体"/>
      <family val="2"/>
    </font>
    <font>
      <b/>
      <sz val="20"/>
      <name val="黑体"/>
      <family val="2"/>
    </font>
    <font>
      <b/>
      <sz val="11"/>
      <name val="黑体"/>
      <family val="2"/>
    </font>
    <font>
      <sz val="11"/>
      <name val="新宋体"/>
      <family val="2"/>
    </font>
    <font>
      <sz val="12"/>
      <name val="新宋体"/>
      <family val="2"/>
    </font>
    <font>
      <sz val="12"/>
      <name val="Times New Roman"/>
      <family val="2"/>
    </font>
    <font>
      <sz val="18"/>
      <name val="宋体"/>
      <family val="2"/>
    </font>
    <font>
      <sz val="16"/>
      <name val="宋体"/>
      <family val="2"/>
    </font>
    <font>
      <sz val="36"/>
      <name val="黑体"/>
      <family val="2"/>
    </font>
    <font>
      <b/>
      <sz val="34"/>
      <name val="黑体"/>
      <family val="2"/>
    </font>
    <font>
      <sz val="28"/>
      <name val="黑体"/>
      <family val="2"/>
    </font>
    <font>
      <sz val="11"/>
      <color indexed="58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b/>
      <sz val="18"/>
      <color indexed="56"/>
      <name val="宋体"/>
      <family val="2"/>
    </font>
    <font>
      <sz val="11"/>
      <color indexed="17"/>
      <name val="宋体"/>
      <family val="2"/>
    </font>
    <font>
      <b/>
      <sz val="15"/>
      <color indexed="56"/>
      <name val="宋体"/>
      <family val="2"/>
    </font>
    <font>
      <sz val="11"/>
      <color indexed="20"/>
      <name val="Tahoma"/>
      <family val="2"/>
    </font>
    <font>
      <sz val="8"/>
      <name val="Arial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60"/>
      <name val="宋体"/>
      <family val="2"/>
    </font>
    <font>
      <i/>
      <sz val="11"/>
      <color indexed="23"/>
      <name val="宋体"/>
      <family val="2"/>
    </font>
    <font>
      <sz val="11"/>
      <color indexed="62"/>
      <name val="宋体"/>
      <family val="2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宋体"/>
      <family val="2"/>
    </font>
    <font>
      <sz val="10"/>
      <name val="Helv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name val="Small Fonts"/>
      <family val="2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17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b/>
      <sz val="11"/>
      <color indexed="52"/>
      <name val="宋体"/>
      <family val="2"/>
    </font>
    <font>
      <b/>
      <sz val="11"/>
      <color indexed="63"/>
      <name val="宋体"/>
      <family val="2"/>
    </font>
    <font>
      <sz val="10"/>
      <color indexed="8"/>
      <name val="Arial"/>
      <family val="2"/>
    </font>
    <font>
      <sz val="12"/>
      <name val="바탕체"/>
      <family val="2"/>
    </font>
    <font>
      <b/>
      <sz val="10"/>
      <name val="Arial"/>
      <family val="2"/>
    </font>
    <font>
      <i/>
      <sz val="12"/>
      <color indexed="23"/>
      <name val="宋体"/>
      <family val="2"/>
    </font>
    <font>
      <i/>
      <sz val="11"/>
      <color rgb="FF7F7F7F"/>
      <name val="Calibri"/>
      <family val="2"/>
      <scheme val="minor"/>
    </font>
    <font>
      <sz val="12"/>
      <color indexed="60"/>
      <name val="宋体"/>
      <family val="2"/>
    </font>
    <font>
      <b/>
      <i/>
      <sz val="16"/>
      <name val="Helv"/>
      <family val="2"/>
    </font>
    <font>
      <sz val="12"/>
      <name val="Courier"/>
      <family val="2"/>
    </font>
    <font>
      <b/>
      <sz val="11"/>
      <color theme="3"/>
      <name val="Calibri"/>
      <family val="2"/>
      <scheme val="minor"/>
    </font>
    <font>
      <sz val="11"/>
      <name val="蹈框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8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Protection="0">
      <alignment/>
    </xf>
    <xf numFmtId="40" fontId="10" fillId="0" borderId="0" applyFont="0" applyFill="0" applyBorder="0" applyProtection="0">
      <alignment/>
    </xf>
    <xf numFmtId="0" fontId="40" fillId="2" borderId="0" applyNumberFormat="0" applyBorder="0" applyProtection="0">
      <alignment/>
    </xf>
    <xf numFmtId="0" fontId="40" fillId="3" borderId="0" applyNumberFormat="0" applyBorder="0" applyProtection="0">
      <alignment/>
    </xf>
    <xf numFmtId="0" fontId="0" fillId="4" borderId="2" applyNumberFormat="0" applyFont="0" applyProtection="0">
      <alignment/>
    </xf>
    <xf numFmtId="0" fontId="41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2" fillId="0" borderId="1" applyNumberFormat="0" applyFill="0" applyProtection="0">
      <alignment/>
    </xf>
    <xf numFmtId="0" fontId="40" fillId="2" borderId="0" applyNumberFormat="0" applyBorder="0" applyProtection="0">
      <alignment/>
    </xf>
    <xf numFmtId="0" fontId="10" fillId="0" borderId="0">
      <alignment/>
      <protection/>
    </xf>
    <xf numFmtId="0" fontId="3" fillId="7" borderId="0" applyNumberFormat="0" applyBorder="0" applyProtection="0">
      <alignment/>
    </xf>
    <xf numFmtId="0" fontId="2" fillId="0" borderId="1" applyNumberFormat="0" applyFill="0" applyProtection="0">
      <alignment/>
    </xf>
    <xf numFmtId="0" fontId="40" fillId="2" borderId="0" applyNumberFormat="0" applyBorder="0" applyProtection="0">
      <alignment/>
    </xf>
    <xf numFmtId="0" fontId="40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16" fillId="4" borderId="2" applyNumberFormat="0" applyFont="0" applyProtection="0">
      <alignment/>
    </xf>
    <xf numFmtId="0" fontId="77" fillId="8" borderId="0" applyNumberFormat="0" applyBorder="0" applyAlignment="0" applyProtection="0"/>
    <xf numFmtId="0" fontId="3" fillId="3" borderId="0" applyNumberFormat="0" applyBorder="0" applyProtection="0">
      <alignment/>
    </xf>
    <xf numFmtId="0" fontId="77" fillId="8" borderId="0" applyNumberFormat="0" applyBorder="0" applyAlignment="0" applyProtection="0"/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77" fillId="8" borderId="0" applyNumberFormat="0" applyBorder="0" applyAlignment="0" applyProtection="0"/>
    <xf numFmtId="0" fontId="3" fillId="3" borderId="0" applyNumberFormat="0" applyBorder="0" applyProtection="0">
      <alignment/>
    </xf>
    <xf numFmtId="0" fontId="77" fillId="8" borderId="0" applyNumberFormat="0" applyBorder="0" applyAlignment="0" applyProtection="0"/>
    <xf numFmtId="0" fontId="41" fillId="5" borderId="0" applyNumberFormat="0" applyBorder="0" applyProtection="0">
      <alignment/>
    </xf>
    <xf numFmtId="0" fontId="3" fillId="3" borderId="0" applyNumberFormat="0" applyBorder="0" applyProtection="0">
      <alignment/>
    </xf>
    <xf numFmtId="0" fontId="72" fillId="0" borderId="0" applyNumberFormat="0" applyFill="0" applyBorder="0" applyProtection="0">
      <alignment/>
    </xf>
    <xf numFmtId="0" fontId="14" fillId="0" borderId="0">
      <alignment vertical="center"/>
      <protection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40" fillId="7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2" fillId="0" borderId="1" applyNumberFormat="0" applyFill="0" applyProtection="0">
      <alignment/>
    </xf>
    <xf numFmtId="0" fontId="40" fillId="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 applyNumberFormat="0" applyBorder="0" applyProtection="0">
      <alignment/>
    </xf>
    <xf numFmtId="0" fontId="40" fillId="11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/>
      <protection/>
    </xf>
    <xf numFmtId="0" fontId="43" fillId="12" borderId="0" applyNumberFormat="0" applyBorder="0" applyProtection="0">
      <alignment/>
    </xf>
    <xf numFmtId="0" fontId="10" fillId="0" borderId="0">
      <alignment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54" fillId="0" borderId="3" applyNumberFormat="0" applyFill="0" applyProtection="0">
      <alignment/>
    </xf>
    <xf numFmtId="0" fontId="3" fillId="0" borderId="0">
      <alignment vertical="center"/>
      <protection/>
    </xf>
    <xf numFmtId="0" fontId="51" fillId="6" borderId="4" applyNumberFormat="0" applyProtection="0">
      <alignment/>
    </xf>
    <xf numFmtId="0" fontId="3" fillId="0" borderId="0">
      <alignment vertical="center"/>
      <protection/>
    </xf>
    <xf numFmtId="0" fontId="51" fillId="6" borderId="4" applyNumberFormat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12" borderId="0" applyNumberFormat="0" applyBorder="0" applyProtection="0">
      <alignment/>
    </xf>
    <xf numFmtId="0" fontId="71" fillId="13" borderId="5" applyNumberFormat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0" fillId="13" borderId="4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0" fillId="2" borderId="0" applyNumberFormat="0" applyBorder="0" applyProtection="0">
      <alignment/>
    </xf>
    <xf numFmtId="0" fontId="2" fillId="0" borderId="1" applyNumberFormat="0" applyFill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69" fillId="14" borderId="6" applyNumberFormat="0" applyProtection="0">
      <alignment/>
    </xf>
    <xf numFmtId="0" fontId="69" fillId="14" borderId="6" applyNumberFormat="0" applyProtection="0">
      <alignment/>
    </xf>
    <xf numFmtId="0" fontId="16" fillId="0" borderId="0">
      <alignment/>
      <protection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6" fillId="0" borderId="0">
      <alignment/>
      <protection/>
    </xf>
    <xf numFmtId="0" fontId="54" fillId="0" borderId="3" applyNumberFormat="0" applyFill="0" applyProtection="0">
      <alignment/>
    </xf>
    <xf numFmtId="0" fontId="65" fillId="12" borderId="0" applyNumberFormat="0" applyBorder="0" applyProtection="0">
      <alignment/>
    </xf>
    <xf numFmtId="0" fontId="10" fillId="0" borderId="0">
      <alignment vertical="center"/>
      <protection/>
    </xf>
    <xf numFmtId="0" fontId="68" fillId="0" borderId="0" applyNumberFormat="0" applyFill="0" applyBorder="0" applyProtection="0">
      <alignment/>
    </xf>
    <xf numFmtId="0" fontId="16" fillId="0" borderId="0">
      <alignment vertical="center"/>
      <protection/>
    </xf>
    <xf numFmtId="0" fontId="16" fillId="4" borderId="2" applyNumberFormat="0" applyFont="0" applyProtection="0">
      <alignment/>
    </xf>
    <xf numFmtId="0" fontId="50" fillId="0" borderId="0" applyNumberFormat="0" applyFill="0" applyBorder="0" applyProtection="0">
      <alignment/>
    </xf>
    <xf numFmtId="0" fontId="10" fillId="0" borderId="0">
      <alignment vertical="center" wrapText="1"/>
      <protection/>
    </xf>
    <xf numFmtId="0" fontId="3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5" borderId="0" applyNumberFormat="0" applyBorder="0" applyProtection="0">
      <alignment/>
    </xf>
    <xf numFmtId="0" fontId="10" fillId="0" borderId="0">
      <alignment/>
      <protection/>
    </xf>
    <xf numFmtId="187" fontId="10" fillId="0" borderId="0" applyFont="0" applyFill="0" applyBorder="0" applyProtection="0">
      <alignment/>
    </xf>
    <xf numFmtId="0" fontId="3" fillId="0" borderId="0">
      <alignment vertical="center"/>
      <protection/>
    </xf>
    <xf numFmtId="0" fontId="43" fillId="12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68" fillId="0" borderId="0" applyNumberFormat="0" applyFill="0" applyBorder="0" applyProtection="0">
      <alignment/>
    </xf>
    <xf numFmtId="0" fontId="43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70" fillId="13" borderId="4" applyNumberFormat="0" applyProtection="0">
      <alignment/>
    </xf>
    <xf numFmtId="0" fontId="3" fillId="0" borderId="0">
      <alignment vertical="center"/>
      <protection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0" fillId="2" borderId="0" applyNumberFormat="0" applyBorder="0" applyProtection="0">
      <alignment/>
    </xf>
    <xf numFmtId="0" fontId="3" fillId="10" borderId="0" applyNumberFormat="0" applyBorder="0" applyProtection="0">
      <alignment/>
    </xf>
    <xf numFmtId="0" fontId="40" fillId="17" borderId="0" applyNumberFormat="0" applyBorder="0" applyProtection="0">
      <alignment/>
    </xf>
    <xf numFmtId="0" fontId="71" fillId="13" borderId="5" applyNumberFormat="0" applyProtection="0">
      <alignment/>
    </xf>
    <xf numFmtId="0" fontId="51" fillId="6" borderId="4" applyNumberFormat="0" applyProtection="0">
      <alignment/>
    </xf>
    <xf numFmtId="0" fontId="51" fillId="6" borderId="4" applyNumberFormat="0" applyProtection="0">
      <alignment/>
    </xf>
    <xf numFmtId="0" fontId="40" fillId="17" borderId="0" applyNumberFormat="0" applyBorder="0" applyProtection="0">
      <alignment/>
    </xf>
    <xf numFmtId="0" fontId="43" fillId="12" borderId="0" applyNumberFormat="0" applyBorder="0" applyProtection="0">
      <alignment/>
    </xf>
    <xf numFmtId="0" fontId="3" fillId="7" borderId="0" applyNumberFormat="0" applyBorder="0" applyProtection="0">
      <alignment/>
    </xf>
    <xf numFmtId="0" fontId="40" fillId="18" borderId="0" applyNumberFormat="0" applyBorder="0" applyProtection="0">
      <alignment/>
    </xf>
    <xf numFmtId="0" fontId="16" fillId="4" borderId="2" applyNumberFormat="0" applyFont="0" applyProtection="0">
      <alignment/>
    </xf>
    <xf numFmtId="0" fontId="16" fillId="4" borderId="2" applyNumberFormat="0" applyFont="0" applyProtection="0">
      <alignment/>
    </xf>
    <xf numFmtId="0" fontId="65" fillId="12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2" borderId="0" applyNumberFormat="0" applyBorder="0" applyProtection="0">
      <alignment/>
    </xf>
    <xf numFmtId="38" fontId="0" fillId="0" borderId="0" applyFont="0" applyFill="0" applyBorder="0" applyProtection="0">
      <alignment/>
    </xf>
    <xf numFmtId="0" fontId="0" fillId="0" borderId="0" applyFont="0" applyFill="0" applyBorder="0" applyProtection="0">
      <alignment/>
    </xf>
    <xf numFmtId="0" fontId="0" fillId="0" borderId="0" applyFont="0" applyFill="0" applyBorder="0" applyProtection="0">
      <alignment/>
    </xf>
    <xf numFmtId="0" fontId="70" fillId="13" borderId="4" applyNumberFormat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5" fillId="0" borderId="0" applyNumberFormat="0" applyFill="0" applyBorder="0" applyAlignment="0" applyProtection="0"/>
    <xf numFmtId="0" fontId="50" fillId="0" borderId="0" applyNumberFormat="0" applyFill="0" applyBorder="0" applyProtection="0">
      <alignment/>
    </xf>
    <xf numFmtId="0" fontId="70" fillId="13" borderId="4" applyNumberFormat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1" fillId="13" borderId="5" applyNumberFormat="0" applyProtection="0">
      <alignment/>
    </xf>
    <xf numFmtId="0" fontId="54" fillId="0" borderId="3" applyNumberFormat="0" applyFill="0" applyProtection="0">
      <alignment/>
    </xf>
    <xf numFmtId="0" fontId="70" fillId="13" borderId="4" applyNumberFormat="0" applyProtection="0">
      <alignment/>
    </xf>
    <xf numFmtId="0" fontId="43" fillId="12" borderId="0" applyNumberFormat="0" applyBorder="0" applyProtection="0">
      <alignment/>
    </xf>
    <xf numFmtId="0" fontId="40" fillId="19" borderId="0" applyNumberFormat="0" applyBorder="0" applyProtection="0">
      <alignment/>
    </xf>
    <xf numFmtId="0" fontId="54" fillId="0" borderId="3" applyNumberFormat="0" applyFill="0" applyProtection="0">
      <alignment/>
    </xf>
    <xf numFmtId="0" fontId="71" fillId="13" borderId="5" applyNumberFormat="0" applyProtection="0">
      <alignment/>
    </xf>
    <xf numFmtId="0" fontId="10" fillId="0" borderId="0">
      <alignment vertical="center"/>
      <protection/>
    </xf>
    <xf numFmtId="0" fontId="40" fillId="17" borderId="0" applyNumberFormat="0" applyBorder="0" applyProtection="0">
      <alignment/>
    </xf>
    <xf numFmtId="0" fontId="71" fillId="13" borderId="5" applyNumberFormat="0" applyProtection="0">
      <alignment/>
    </xf>
    <xf numFmtId="0" fontId="54" fillId="0" borderId="3" applyNumberFormat="0" applyFill="0" applyProtection="0">
      <alignment/>
    </xf>
    <xf numFmtId="0" fontId="50" fillId="0" borderId="0" applyNumberFormat="0" applyFill="0" applyBorder="0" applyProtection="0">
      <alignment/>
    </xf>
    <xf numFmtId="0" fontId="40" fillId="17" borderId="0" applyNumberFormat="0" applyBorder="0" applyProtection="0">
      <alignment/>
    </xf>
    <xf numFmtId="0" fontId="55" fillId="0" borderId="0">
      <alignment vertical="center"/>
      <protection/>
    </xf>
    <xf numFmtId="0" fontId="43" fillId="12" borderId="0" applyNumberFormat="0" applyBorder="0" applyProtection="0">
      <alignment/>
    </xf>
    <xf numFmtId="0" fontId="40" fillId="20" borderId="0" applyNumberFormat="0" applyBorder="0" applyProtection="0">
      <alignment/>
    </xf>
    <xf numFmtId="0" fontId="16" fillId="4" borderId="2" applyNumberFormat="0" applyFont="0" applyProtection="0">
      <alignment/>
    </xf>
    <xf numFmtId="0" fontId="16" fillId="4" borderId="2" applyNumberFormat="0" applyFont="0" applyProtection="0">
      <alignment/>
    </xf>
    <xf numFmtId="0" fontId="71" fillId="13" borderId="5" applyNumberFormat="0" applyProtection="0">
      <alignment/>
    </xf>
    <xf numFmtId="0" fontId="51" fillId="6" borderId="4" applyNumberFormat="0" applyProtection="0">
      <alignment/>
    </xf>
    <xf numFmtId="0" fontId="65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40" fillId="2" borderId="0" applyNumberFormat="0" applyBorder="0" applyProtection="0">
      <alignment/>
    </xf>
    <xf numFmtId="0" fontId="79" fillId="0" borderId="0">
      <alignment vertical="center"/>
      <protection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0" fillId="11" borderId="0" applyNumberFormat="0" applyBorder="0" applyProtection="0">
      <alignment/>
    </xf>
    <xf numFmtId="0" fontId="43" fillId="12" borderId="0" applyNumberFormat="0" applyBorder="0" applyProtection="0">
      <alignment/>
    </xf>
    <xf numFmtId="0" fontId="40" fillId="17" borderId="0" applyNumberFormat="0" applyBorder="0" applyProtection="0">
      <alignment/>
    </xf>
    <xf numFmtId="0" fontId="39" fillId="12" borderId="0" applyNumberFormat="0" applyBorder="0" applyProtection="0">
      <alignment/>
    </xf>
    <xf numFmtId="0" fontId="54" fillId="0" borderId="3" applyNumberFormat="0" applyFill="0" applyProtection="0">
      <alignment/>
    </xf>
    <xf numFmtId="0" fontId="71" fillId="13" borderId="5" applyNumberFormat="0" applyProtection="0">
      <alignment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69" fillId="14" borderId="6" applyNumberFormat="0" applyProtection="0">
      <alignment/>
    </xf>
    <xf numFmtId="0" fontId="54" fillId="0" borderId="3" applyNumberFormat="0" applyFill="0" applyProtection="0">
      <alignment/>
    </xf>
    <xf numFmtId="0" fontId="71" fillId="13" borderId="5" applyNumberFormat="0" applyProtection="0">
      <alignment/>
    </xf>
    <xf numFmtId="0" fontId="40" fillId="21" borderId="0" applyNumberFormat="0" applyBorder="0" applyProtection="0">
      <alignment/>
    </xf>
    <xf numFmtId="0" fontId="40" fillId="2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70" fillId="13" borderId="4" applyNumberFormat="0" applyProtection="0">
      <alignment/>
    </xf>
    <xf numFmtId="0" fontId="43" fillId="12" borderId="0" applyNumberFormat="0" applyBorder="0" applyProtection="0">
      <alignment/>
    </xf>
    <xf numFmtId="0" fontId="40" fillId="21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65" fillId="12" borderId="0" applyNumberFormat="0" applyBorder="0" applyProtection="0">
      <alignment/>
    </xf>
    <xf numFmtId="0" fontId="40" fillId="11" borderId="0" applyNumberFormat="0" applyBorder="0" applyProtection="0">
      <alignment/>
    </xf>
    <xf numFmtId="0" fontId="69" fillId="14" borderId="6" applyNumberFormat="0" applyProtection="0">
      <alignment/>
    </xf>
    <xf numFmtId="0" fontId="40" fillId="11" borderId="0" applyNumberFormat="0" applyBorder="0" applyProtection="0">
      <alignment/>
    </xf>
    <xf numFmtId="0" fontId="39" fillId="12" borderId="0" applyNumberFormat="0" applyBorder="0" applyProtection="0">
      <alignment/>
    </xf>
    <xf numFmtId="0" fontId="3" fillId="0" borderId="0">
      <alignment vertical="center"/>
      <protection/>
    </xf>
    <xf numFmtId="188" fontId="0" fillId="0" borderId="0" applyFont="0" applyFill="0" applyBorder="0" applyProtection="0">
      <alignment/>
    </xf>
    <xf numFmtId="0" fontId="40" fillId="21" borderId="0" applyNumberFormat="0" applyBorder="0" applyProtection="0">
      <alignment/>
    </xf>
    <xf numFmtId="0" fontId="40" fillId="11" borderId="0" applyNumberFormat="0" applyBorder="0" applyProtection="0">
      <alignment/>
    </xf>
    <xf numFmtId="0" fontId="0" fillId="0" borderId="0" applyFont="0" applyFill="0" applyBorder="0" applyProtection="0">
      <alignment/>
    </xf>
    <xf numFmtId="0" fontId="69" fillId="14" borderId="6" applyNumberFormat="0" applyProtection="0">
      <alignment/>
    </xf>
    <xf numFmtId="0" fontId="10" fillId="0" borderId="0">
      <alignment vertical="center"/>
      <protection/>
    </xf>
    <xf numFmtId="0" fontId="40" fillId="21" borderId="0" applyNumberFormat="0" applyBorder="0" applyProtection="0">
      <alignment/>
    </xf>
    <xf numFmtId="0" fontId="49" fillId="8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0" fillId="20" borderId="0" applyNumberFormat="0" applyBorder="0" applyProtection="0">
      <alignment/>
    </xf>
    <xf numFmtId="10" fontId="10" fillId="0" borderId="0" applyFont="0" applyFill="0" applyBorder="0" applyProtection="0">
      <alignment/>
    </xf>
    <xf numFmtId="0" fontId="40" fillId="18" borderId="0" applyNumberFormat="0" applyBorder="0" applyProtection="0">
      <alignment/>
    </xf>
    <xf numFmtId="0" fontId="43" fillId="12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8" borderId="0" applyNumberFormat="0" applyBorder="0" applyProtection="0">
      <alignment/>
    </xf>
    <xf numFmtId="0" fontId="3" fillId="0" borderId="0">
      <alignment vertical="center"/>
      <protection/>
    </xf>
    <xf numFmtId="0" fontId="40" fillId="21" borderId="0" applyNumberFormat="0" applyBorder="0" applyProtection="0">
      <alignment/>
    </xf>
    <xf numFmtId="0" fontId="40" fillId="21" borderId="0" applyNumberFormat="0" applyBorder="0" applyProtection="0">
      <alignment/>
    </xf>
    <xf numFmtId="0" fontId="43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0" borderId="0">
      <alignment vertical="center"/>
      <protection/>
    </xf>
    <xf numFmtId="0" fontId="75" fillId="0" borderId="0" applyNumberFormat="0" applyFill="0" applyBorder="0" applyAlignment="0" applyProtection="0"/>
    <xf numFmtId="0" fontId="51" fillId="6" borderId="4" applyNumberFormat="0" applyProtection="0">
      <alignment/>
    </xf>
    <xf numFmtId="184" fontId="0" fillId="0" borderId="0" applyFont="0" applyFill="0" applyBorder="0" applyProtection="0">
      <alignment/>
    </xf>
    <xf numFmtId="0" fontId="16" fillId="4" borderId="2" applyNumberFormat="0" applyFont="0" applyProtection="0">
      <alignment/>
    </xf>
    <xf numFmtId="0" fontId="54" fillId="0" borderId="3" applyNumberFormat="0" applyFill="0" applyProtection="0">
      <alignment/>
    </xf>
    <xf numFmtId="0" fontId="43" fillId="12" borderId="0" applyNumberFormat="0" applyBorder="0" applyProtection="0">
      <alignment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20" borderId="0" applyNumberFormat="0" applyBorder="0" applyProtection="0">
      <alignment/>
    </xf>
    <xf numFmtId="0" fontId="69" fillId="14" borderId="6" applyNumberFormat="0" applyProtection="0">
      <alignment/>
    </xf>
    <xf numFmtId="0" fontId="70" fillId="13" borderId="4" applyNumberFormat="0" applyProtection="0">
      <alignment/>
    </xf>
    <xf numFmtId="0" fontId="70" fillId="13" borderId="4" applyNumberFormat="0" applyProtection="0">
      <alignment/>
    </xf>
    <xf numFmtId="0" fontId="43" fillId="12" borderId="0" applyNumberFormat="0" applyBorder="0" applyProtection="0">
      <alignment/>
    </xf>
    <xf numFmtId="0" fontId="51" fillId="6" borderId="4" applyNumberFormat="0" applyProtection="0">
      <alignment/>
    </xf>
    <xf numFmtId="0" fontId="2" fillId="0" borderId="1" applyNumberFormat="0" applyFill="0" applyProtection="0">
      <alignment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71" fillId="13" borderId="5" applyNumberFormat="0" applyProtection="0">
      <alignment/>
    </xf>
    <xf numFmtId="0" fontId="40" fillId="18" borderId="0" applyNumberFormat="0" applyBorder="0" applyProtection="0">
      <alignment/>
    </xf>
    <xf numFmtId="0" fontId="43" fillId="12" borderId="0">
      <alignment vertical="center"/>
      <protection/>
    </xf>
    <xf numFmtId="0" fontId="51" fillId="6" borderId="4" applyNumberFormat="0" applyProtection="0">
      <alignment/>
    </xf>
    <xf numFmtId="0" fontId="2" fillId="0" borderId="1" applyNumberFormat="0" applyFill="0" applyProtection="0">
      <alignment/>
    </xf>
    <xf numFmtId="0" fontId="43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40" fillId="18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2" borderId="0">
      <alignment vertical="center"/>
      <protection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54" fillId="0" borderId="3" applyNumberFormat="0" applyFill="0" applyProtection="0">
      <alignment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5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3" fillId="7" borderId="0" applyNumberFormat="0" applyBorder="0" applyProtection="0">
      <alignment/>
    </xf>
    <xf numFmtId="0" fontId="40" fillId="7" borderId="0" applyNumberFormat="0" applyBorder="0" applyProtection="0">
      <alignment/>
    </xf>
    <xf numFmtId="0" fontId="3" fillId="22" borderId="0" applyNumberFormat="0" applyBorder="0" applyProtection="0">
      <alignment/>
    </xf>
    <xf numFmtId="0" fontId="40" fillId="20" borderId="0" applyNumberFormat="0" applyBorder="0" applyProtection="0">
      <alignment/>
    </xf>
    <xf numFmtId="0" fontId="3" fillId="0" borderId="0">
      <alignment vertical="center"/>
      <protection/>
    </xf>
    <xf numFmtId="0" fontId="40" fillId="7" borderId="0" applyNumberFormat="0" applyBorder="0" applyProtection="0">
      <alignment/>
    </xf>
    <xf numFmtId="0" fontId="3" fillId="22" borderId="0" applyNumberFormat="0" applyBorder="0" applyProtection="0">
      <alignment/>
    </xf>
    <xf numFmtId="0" fontId="40" fillId="20" borderId="0" applyNumberFormat="0" applyBorder="0" applyProtection="0">
      <alignment/>
    </xf>
    <xf numFmtId="0" fontId="40" fillId="7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0" borderId="0">
      <alignment/>
      <protection/>
    </xf>
    <xf numFmtId="0" fontId="3" fillId="6" borderId="0" applyNumberFormat="0" applyBorder="0" applyProtection="0">
      <alignment/>
    </xf>
    <xf numFmtId="0" fontId="10" fillId="0" borderId="0">
      <alignment/>
      <protection/>
    </xf>
    <xf numFmtId="0" fontId="3" fillId="9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0" borderId="0">
      <alignment/>
      <protection/>
    </xf>
    <xf numFmtId="0" fontId="3" fillId="9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5" fillId="5" borderId="0" applyNumberFormat="0" applyBorder="0" applyProtection="0">
      <alignment/>
    </xf>
    <xf numFmtId="0" fontId="75" fillId="0" borderId="0" applyNumberFormat="0" applyFill="0" applyBorder="0" applyProtection="0">
      <alignment/>
    </xf>
    <xf numFmtId="0" fontId="41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5" borderId="0" applyNumberFormat="0" applyBorder="0" applyProtection="0">
      <alignment/>
    </xf>
    <xf numFmtId="0" fontId="10" fillId="0" borderId="0">
      <alignment vertical="center"/>
      <protection/>
    </xf>
    <xf numFmtId="0" fontId="3" fillId="22" borderId="0" applyNumberFormat="0" applyBorder="0" applyProtection="0">
      <alignment/>
    </xf>
    <xf numFmtId="0" fontId="40" fillId="20" borderId="0" applyNumberFormat="0" applyBorder="0" applyProtection="0">
      <alignment/>
    </xf>
    <xf numFmtId="0" fontId="48" fillId="0" borderId="7" applyNumberFormat="0" applyFill="0" applyProtection="0">
      <alignment/>
    </xf>
    <xf numFmtId="0" fontId="10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 applyNumberFormat="0" applyBorder="0" applyProtection="0">
      <alignment/>
    </xf>
    <xf numFmtId="0" fontId="73" fillId="0" borderId="0">
      <alignment vertical="center"/>
      <protection/>
    </xf>
    <xf numFmtId="0" fontId="41" fillId="5" borderId="0" applyNumberFormat="0" applyBorder="0" applyProtection="0">
      <alignment/>
    </xf>
    <xf numFmtId="0" fontId="40" fillId="2" borderId="0" applyNumberFormat="0" applyBorder="0" applyProtection="0">
      <alignment/>
    </xf>
    <xf numFmtId="0" fontId="41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83" fillId="0" borderId="0" applyNumberFormat="0" applyFill="0" applyBorder="0" applyProtection="0">
      <alignment/>
    </xf>
    <xf numFmtId="0" fontId="68" fillId="0" borderId="0" applyNumberFormat="0" applyFill="0" applyBorder="0" applyProtection="0">
      <alignment/>
    </xf>
    <xf numFmtId="0" fontId="8" fillId="23" borderId="0" applyNumberFormat="0" applyBorder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65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1" fillId="5" borderId="0" applyNumberFormat="0" applyBorder="0" applyProtection="0">
      <alignment/>
    </xf>
    <xf numFmtId="0" fontId="48" fillId="0" borderId="7" applyNumberFormat="0" applyFill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0" fillId="16" borderId="0" applyNumberFormat="0" applyBorder="0" applyProtection="0">
      <alignment/>
    </xf>
    <xf numFmtId="0" fontId="3" fillId="15" borderId="0" applyNumberFormat="0" applyBorder="0" applyProtection="0">
      <alignment/>
    </xf>
    <xf numFmtId="0" fontId="48" fillId="0" borderId="7" applyNumberFormat="0" applyFill="0" applyProtection="0">
      <alignment/>
    </xf>
    <xf numFmtId="0" fontId="68" fillId="0" borderId="0" applyNumberFormat="0" applyFill="0" applyBorder="0" applyProtection="0">
      <alignment/>
    </xf>
    <xf numFmtId="0" fontId="43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40" fillId="19" borderId="0" applyNumberFormat="0" applyBorder="0" applyProtection="0">
      <alignment/>
    </xf>
    <xf numFmtId="0" fontId="8" fillId="24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16" fillId="0" borderId="0">
      <alignment vertical="center"/>
      <protection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51" fillId="6" borderId="4" applyNumberFormat="0" applyProtection="0">
      <alignment/>
    </xf>
    <xf numFmtId="0" fontId="2" fillId="0" borderId="1" applyNumberFormat="0" applyFill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0" fillId="20" borderId="0" applyNumberFormat="0" applyBorder="0" applyProtection="0">
      <alignment/>
    </xf>
    <xf numFmtId="0" fontId="52" fillId="25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14" fillId="0" borderId="0">
      <alignment vertical="center"/>
      <protection/>
    </xf>
    <xf numFmtId="0" fontId="8" fillId="26" borderId="0" applyNumberFormat="0" applyBorder="0" applyProtection="0">
      <alignment/>
    </xf>
    <xf numFmtId="0" fontId="10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52" fillId="27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8" fillId="28" borderId="0" applyNumberFormat="0" applyBorder="0" applyProtection="0">
      <alignment/>
    </xf>
    <xf numFmtId="0" fontId="67" fillId="29" borderId="0" applyNumberFormat="0" applyBorder="0" applyProtection="0">
      <alignment/>
    </xf>
    <xf numFmtId="0" fontId="41" fillId="5" borderId="0" applyNumberFormat="0" applyBorder="0" applyProtection="0">
      <alignment/>
    </xf>
    <xf numFmtId="0" fontId="80" fillId="0" borderId="0" applyNumberFormat="0" applyFill="0" applyBorder="0" applyProtection="0">
      <alignment/>
    </xf>
    <xf numFmtId="0" fontId="3" fillId="15" borderId="0" applyNumberFormat="0" applyBorder="0" applyProtection="0">
      <alignment/>
    </xf>
    <xf numFmtId="183" fontId="0" fillId="0" borderId="0" applyFont="0" applyFill="0" applyBorder="0" applyProtection="0">
      <alignment/>
    </xf>
    <xf numFmtId="0" fontId="48" fillId="0" borderId="0" applyNumberFormat="0" applyFill="0" applyBorder="0" applyProtection="0">
      <alignment/>
    </xf>
    <xf numFmtId="40" fontId="0" fillId="0" borderId="0" applyFont="0" applyFill="0" applyBorder="0" applyProtection="0">
      <alignment/>
    </xf>
    <xf numFmtId="0" fontId="82" fillId="30" borderId="0" applyNumberFormat="0" applyBorder="0" applyProtection="0">
      <alignment/>
    </xf>
    <xf numFmtId="0" fontId="3" fillId="0" borderId="0">
      <alignment vertical="center"/>
      <protection/>
    </xf>
    <xf numFmtId="0" fontId="52" fillId="31" borderId="0" applyNumberFormat="0" applyBorder="0" applyProtection="0">
      <alignment/>
    </xf>
    <xf numFmtId="0" fontId="40" fillId="20" borderId="0" applyNumberFormat="0" applyBorder="0" applyProtection="0">
      <alignment/>
    </xf>
    <xf numFmtId="0" fontId="55" fillId="0" borderId="0">
      <alignment vertical="center"/>
      <protection/>
    </xf>
    <xf numFmtId="0" fontId="52" fillId="32" borderId="0" applyNumberFormat="0" applyBorder="0" applyProtection="0">
      <alignment/>
    </xf>
    <xf numFmtId="0" fontId="41" fillId="5" borderId="0" applyNumberFormat="0" applyBorder="0" applyProtection="0">
      <alignment/>
    </xf>
    <xf numFmtId="0" fontId="40" fillId="16" borderId="0" applyNumberFormat="0" applyBorder="0" applyProtection="0">
      <alignment/>
    </xf>
    <xf numFmtId="0" fontId="10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70" fillId="13" borderId="4" applyNumberFormat="0" applyProtection="0">
      <alignment/>
    </xf>
    <xf numFmtId="0" fontId="52" fillId="3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45" fillId="5" borderId="0" applyNumberFormat="0" applyBorder="0" applyProtection="0">
      <alignment/>
    </xf>
    <xf numFmtId="0" fontId="69" fillId="14" borderId="6" applyNumberFormat="0" applyProtection="0">
      <alignment/>
    </xf>
    <xf numFmtId="186" fontId="10" fillId="0" borderId="0" applyFont="0" applyFill="0" applyBorder="0" applyProtection="0">
      <alignment/>
    </xf>
    <xf numFmtId="0" fontId="64" fillId="34" borderId="8" applyNumberFormat="0" applyProtection="0">
      <alignment/>
    </xf>
    <xf numFmtId="0" fontId="68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41" fillId="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84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0" fillId="0" borderId="9" applyNumberFormat="0" applyFill="0" applyProtection="0">
      <alignment/>
    </xf>
    <xf numFmtId="0" fontId="3" fillId="15" borderId="0" applyNumberFormat="0" applyBorder="0" applyProtection="0">
      <alignment/>
    </xf>
    <xf numFmtId="0" fontId="63" fillId="36" borderId="10" applyNumberFormat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2" fillId="37" borderId="0" applyNumberFormat="0" applyBorder="0" applyProtection="0">
      <alignment/>
    </xf>
    <xf numFmtId="44" fontId="8" fillId="0" borderId="0" applyFont="0" applyFill="0" applyBorder="0" applyProtection="0">
      <alignment/>
    </xf>
    <xf numFmtId="0" fontId="48" fillId="0" borderId="7" applyNumberFormat="0" applyFill="0" applyProtection="0">
      <alignment/>
    </xf>
    <xf numFmtId="0" fontId="40" fillId="19" borderId="0" applyNumberFormat="0" applyBorder="0" applyProtection="0">
      <alignment/>
    </xf>
    <xf numFmtId="0" fontId="8" fillId="38" borderId="0" applyNumberFormat="0" applyBorder="0" applyProtection="0">
      <alignment/>
    </xf>
    <xf numFmtId="0" fontId="3" fillId="0" borderId="0">
      <alignment vertical="center"/>
      <protection/>
    </xf>
    <xf numFmtId="0" fontId="41" fillId="5" borderId="0" applyNumberFormat="0" applyBorder="0" applyProtection="0">
      <alignment/>
    </xf>
    <xf numFmtId="0" fontId="48" fillId="0" borderId="7" applyNumberFormat="0" applyFill="0" applyProtection="0">
      <alignment/>
    </xf>
    <xf numFmtId="0" fontId="45" fillId="5" borderId="0" applyNumberFormat="0" applyBorder="0" applyProtection="0">
      <alignment/>
    </xf>
    <xf numFmtId="0" fontId="45" fillId="5" borderId="0" applyNumberFormat="0" applyBorder="0" applyProtection="0">
      <alignment/>
    </xf>
    <xf numFmtId="0" fontId="2" fillId="0" borderId="1" applyNumberFormat="0" applyFill="0" applyProtection="0">
      <alignment/>
    </xf>
    <xf numFmtId="0" fontId="39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52" fillId="39" borderId="0" applyNumberFormat="0" applyBorder="0" applyProtection="0">
      <alignment/>
    </xf>
    <xf numFmtId="0" fontId="61" fillId="0" borderId="0" applyNumberFormat="0" applyFill="0" applyBorder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0" fillId="0" borderId="11" applyNumberFormat="0" applyFill="0" applyProtection="0">
      <alignment/>
    </xf>
    <xf numFmtId="0" fontId="3" fillId="7" borderId="0" applyNumberFormat="0" applyBorder="0" applyProtection="0">
      <alignment/>
    </xf>
    <xf numFmtId="0" fontId="40" fillId="16" borderId="0" applyNumberFormat="0" applyBorder="0" applyProtection="0">
      <alignment/>
    </xf>
    <xf numFmtId="0" fontId="59" fillId="40" borderId="10" applyNumberFormat="0" applyProtection="0">
      <alignment/>
    </xf>
    <xf numFmtId="0" fontId="77" fillId="8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12" borderId="0" applyNumberFormat="0" applyBorder="0" applyProtection="0">
      <alignment/>
    </xf>
    <xf numFmtId="0" fontId="2" fillId="0" borderId="1" applyNumberFormat="0" applyFill="0" applyProtection="0">
      <alignment/>
    </xf>
    <xf numFmtId="0" fontId="3" fillId="0" borderId="0">
      <alignment vertical="center"/>
      <protection/>
    </xf>
    <xf numFmtId="0" fontId="52" fillId="41" borderId="0" applyNumberFormat="0" applyBorder="0" applyProtection="0">
      <alignment/>
    </xf>
    <xf numFmtId="0" fontId="45" fillId="5" borderId="0" applyNumberFormat="0" applyBorder="0" applyProtection="0">
      <alignment/>
    </xf>
    <xf numFmtId="37" fontId="58" fillId="0" borderId="0">
      <alignment vertical="center"/>
      <protection/>
    </xf>
    <xf numFmtId="0" fontId="40" fillId="19" borderId="0" applyNumberFormat="0" applyBorder="0" applyProtection="0">
      <alignment/>
    </xf>
    <xf numFmtId="0" fontId="10" fillId="0" borderId="0">
      <alignment vertical="center" wrapText="1"/>
      <protection/>
    </xf>
    <xf numFmtId="0" fontId="8" fillId="4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>
      <alignment vertical="center"/>
      <protection/>
    </xf>
    <xf numFmtId="0" fontId="41" fillId="5" borderId="0" applyNumberFormat="0" applyBorder="0" applyProtection="0">
      <alignment/>
    </xf>
    <xf numFmtId="0" fontId="43" fillId="12" borderId="0" applyNumberFormat="0" applyBorder="0" applyProtection="0">
      <alignment/>
    </xf>
    <xf numFmtId="0" fontId="57" fillId="0" borderId="0" applyNumberFormat="0" applyFill="0" applyBorder="0" applyProtection="0">
      <alignment/>
    </xf>
    <xf numFmtId="0" fontId="44" fillId="0" borderId="12" applyNumberFormat="0" applyFill="0" applyProtection="0">
      <alignment/>
    </xf>
    <xf numFmtId="0" fontId="8" fillId="43" borderId="13" applyNumberFormat="0" applyFont="0" applyProtection="0">
      <alignment/>
    </xf>
    <xf numFmtId="0" fontId="3" fillId="0" borderId="0">
      <alignment vertical="center"/>
      <protection/>
    </xf>
    <xf numFmtId="0" fontId="52" fillId="44" borderId="0" applyNumberFormat="0" applyBorder="0" applyProtection="0">
      <alignment/>
    </xf>
    <xf numFmtId="0" fontId="40" fillId="3" borderId="0" applyNumberFormat="0" applyBorder="0" applyProtection="0">
      <alignment/>
    </xf>
    <xf numFmtId="0" fontId="41" fillId="5" borderId="0" applyNumberFormat="0" applyBorder="0" applyProtection="0">
      <alignment/>
    </xf>
    <xf numFmtId="0" fontId="56" fillId="0" borderId="11" applyNumberFormat="0" applyFill="0" applyProtection="0">
      <alignment/>
    </xf>
    <xf numFmtId="43" fontId="8" fillId="0" borderId="0" applyFont="0" applyFill="0" applyBorder="0" applyProtection="0">
      <alignment/>
    </xf>
    <xf numFmtId="0" fontId="40" fillId="19" borderId="0" applyNumberFormat="0" applyBorder="0" applyProtection="0">
      <alignment/>
    </xf>
    <xf numFmtId="0" fontId="43" fillId="12" borderId="0" applyNumberFormat="0" applyBorder="0" applyProtection="0">
      <alignment/>
    </xf>
    <xf numFmtId="0" fontId="8" fillId="45" borderId="0" applyNumberFormat="0" applyBorder="0" applyProtection="0">
      <alignment/>
    </xf>
    <xf numFmtId="0" fontId="46" fillId="13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 applyNumberFormat="0" applyBorder="0" applyProtection="0">
      <alignment/>
    </xf>
    <xf numFmtId="0" fontId="40" fillId="7" borderId="0" applyNumberFormat="0" applyBorder="0" applyProtection="0">
      <alignment/>
    </xf>
    <xf numFmtId="0" fontId="40" fillId="20" borderId="0" applyNumberFormat="0" applyBorder="0" applyProtection="0">
      <alignment/>
    </xf>
    <xf numFmtId="0" fontId="52" fillId="46" borderId="0" applyNumberFormat="0" applyBorder="0" applyProtection="0">
      <alignment/>
    </xf>
    <xf numFmtId="0" fontId="10" fillId="0" borderId="0">
      <alignment vertical="center"/>
      <protection/>
    </xf>
    <xf numFmtId="0" fontId="49" fillId="8" borderId="0" applyNumberFormat="0" applyBorder="0" applyProtection="0">
      <alignment/>
    </xf>
    <xf numFmtId="0" fontId="3" fillId="0" borderId="0">
      <alignment vertical="center"/>
      <protection/>
    </xf>
    <xf numFmtId="0" fontId="41" fillId="5" borderId="0" applyNumberFormat="0" applyBorder="0" applyProtection="0">
      <alignment/>
    </xf>
    <xf numFmtId="0" fontId="48" fillId="0" borderId="7" applyNumberFormat="0" applyFill="0" applyProtection="0">
      <alignment/>
    </xf>
    <xf numFmtId="0" fontId="49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23" fillId="0" borderId="14" applyNumberFormat="0" applyFill="0" applyProtection="0">
      <alignment/>
    </xf>
    <xf numFmtId="0" fontId="76" fillId="0" borderId="0" applyNumberFormat="0" applyFill="0" applyBorder="0" applyProtection="0">
      <alignment/>
    </xf>
    <xf numFmtId="0" fontId="3" fillId="7" borderId="0" applyNumberFormat="0" applyBorder="0" applyProtection="0">
      <alignment/>
    </xf>
    <xf numFmtId="0" fontId="41" fillId="5" borderId="0" applyNumberFormat="0" applyBorder="0" applyProtection="0">
      <alignment/>
    </xf>
    <xf numFmtId="0" fontId="52" fillId="47" borderId="0" applyNumberFormat="0" applyBorder="0" applyProtection="0">
      <alignment/>
    </xf>
    <xf numFmtId="0" fontId="40" fillId="19" borderId="0" applyNumberFormat="0" applyBorder="0" applyProtection="0">
      <alignment/>
    </xf>
    <xf numFmtId="0" fontId="55" fillId="0" borderId="0">
      <alignment vertical="center"/>
      <protection/>
    </xf>
    <xf numFmtId="0" fontId="8" fillId="48" borderId="0" applyNumberFormat="0" applyBorder="0" applyProtection="0">
      <alignment/>
    </xf>
    <xf numFmtId="0" fontId="10" fillId="0" borderId="0">
      <alignment vertical="center"/>
      <protection/>
    </xf>
    <xf numFmtId="0" fontId="71" fillId="13" borderId="5" applyNumberFormat="0" applyProtection="0">
      <alignment/>
    </xf>
    <xf numFmtId="42" fontId="8" fillId="0" borderId="0" applyFont="0" applyFill="0" applyBorder="0" applyProtection="0">
      <alignment/>
    </xf>
    <xf numFmtId="0" fontId="74" fillId="0" borderId="0" applyNumberFormat="0" applyFill="0" applyBorder="0" applyProtection="0">
      <alignment/>
    </xf>
    <xf numFmtId="0" fontId="8" fillId="49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41" fillId="5" borderId="0" applyNumberFormat="0" applyBorder="0" applyProtection="0">
      <alignment/>
    </xf>
    <xf numFmtId="0" fontId="52" fillId="50" borderId="0" applyNumberFormat="0" applyBorder="0" applyProtection="0">
      <alignment/>
    </xf>
    <xf numFmtId="0" fontId="8" fillId="51" borderId="0" applyNumberFormat="0" applyBorder="0" applyProtection="0">
      <alignment/>
    </xf>
    <xf numFmtId="0" fontId="10" fillId="0" borderId="0">
      <alignment vertical="center"/>
      <protection/>
    </xf>
    <xf numFmtId="0" fontId="3" fillId="15" borderId="0" applyNumberFormat="0" applyBorder="0" applyProtection="0">
      <alignment/>
    </xf>
    <xf numFmtId="0" fontId="8" fillId="5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3" fillId="3" borderId="0" applyNumberFormat="0" applyBorder="0" applyProtection="0">
      <alignment/>
    </xf>
    <xf numFmtId="0" fontId="3" fillId="12" borderId="0" applyNumberFormat="0" applyBorder="0" applyProtection="0">
      <alignment/>
    </xf>
    <xf numFmtId="0" fontId="54" fillId="0" borderId="3" applyNumberFormat="0" applyFill="0" applyProtection="0">
      <alignment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66" fillId="36" borderId="15" applyNumberFormat="0" applyProtection="0">
      <alignment/>
    </xf>
    <xf numFmtId="0" fontId="3" fillId="9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3" fillId="12" borderId="0" applyNumberFormat="0" applyBorder="0" applyProtection="0">
      <alignment/>
    </xf>
    <xf numFmtId="0" fontId="3" fillId="0" borderId="0">
      <alignment vertical="center"/>
      <protection/>
    </xf>
    <xf numFmtId="0" fontId="41" fillId="5" borderId="0" applyNumberFormat="0" applyBorder="0" applyProtection="0">
      <alignment/>
    </xf>
    <xf numFmtId="0" fontId="70" fillId="13" borderId="4" applyNumberFormat="0" applyProtection="0">
      <alignment/>
    </xf>
    <xf numFmtId="0" fontId="41" fillId="5" borderId="0" applyNumberFormat="0" applyBorder="0" applyProtection="0">
      <alignment/>
    </xf>
    <xf numFmtId="0" fontId="3" fillId="7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9" fillId="14" borderId="6" applyNumberFormat="0" applyProtection="0">
      <alignment/>
    </xf>
    <xf numFmtId="0" fontId="53" fillId="0" borderId="16" applyNumberFormat="0" applyFill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 applyNumberFormat="0" applyBorder="0" applyProtection="0">
      <alignment/>
    </xf>
    <xf numFmtId="0" fontId="3" fillId="9" borderId="0" applyNumberFormat="0" applyBorder="0" applyProtection="0">
      <alignment/>
    </xf>
    <xf numFmtId="0" fontId="8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43" fillId="1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15" borderId="0" applyNumberFormat="0" applyBorder="0" applyProtection="0">
      <alignment/>
    </xf>
    <xf numFmtId="0" fontId="10" fillId="0" borderId="0">
      <alignment/>
      <protection/>
    </xf>
    <xf numFmtId="0" fontId="41" fillId="5" borderId="0" applyNumberFormat="0" applyBorder="0" applyProtection="0">
      <alignment/>
    </xf>
    <xf numFmtId="0" fontId="45" fillId="5" borderId="0" applyNumberFormat="0" applyBorder="0" applyProtection="0">
      <alignment/>
    </xf>
    <xf numFmtId="0" fontId="10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41" fillId="5" borderId="0" applyNumberFormat="0" applyBorder="0" applyProtection="0">
      <alignment/>
    </xf>
    <xf numFmtId="0" fontId="48" fillId="0" borderId="7" applyNumberFormat="0" applyFill="0" applyProtection="0">
      <alignment/>
    </xf>
    <xf numFmtId="0" fontId="10" fillId="0" borderId="0">
      <alignment/>
      <protection/>
    </xf>
    <xf numFmtId="0" fontId="10" fillId="0" borderId="0">
      <alignment vertical="center"/>
      <protection/>
    </xf>
    <xf numFmtId="0" fontId="16" fillId="0" borderId="0">
      <alignment vertical="center"/>
      <protection/>
    </xf>
    <xf numFmtId="0" fontId="78" fillId="0" borderId="0">
      <alignment vertical="center"/>
      <protection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85" fontId="0" fillId="0" borderId="0" applyFont="0" applyFill="0" applyBorder="0" applyProtection="0">
      <alignment/>
    </xf>
    <xf numFmtId="0" fontId="52" fillId="53" borderId="0" applyNumberFormat="0" applyBorder="0" applyProtection="0">
      <alignment/>
    </xf>
    <xf numFmtId="0" fontId="3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1" fillId="5" borderId="0">
      <alignment vertical="center"/>
      <protection/>
    </xf>
    <xf numFmtId="0" fontId="41" fillId="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10" fillId="0" borderId="0">
      <alignment vertical="center"/>
      <protection/>
    </xf>
    <xf numFmtId="0" fontId="51" fillId="6" borderId="4" applyNumberFormat="0" applyProtection="0">
      <alignment/>
    </xf>
    <xf numFmtId="0" fontId="50" fillId="0" borderId="0" applyNumberFormat="0" applyFill="0" applyBorder="0" applyProtection="0">
      <alignment/>
    </xf>
    <xf numFmtId="0" fontId="41" fillId="5" borderId="0" applyNumberFormat="0" applyBorder="0" applyProtection="0">
      <alignment/>
    </xf>
    <xf numFmtId="0" fontId="48" fillId="0" borderId="7" applyNumberFormat="0" applyFill="0" applyProtection="0">
      <alignment/>
    </xf>
    <xf numFmtId="0" fontId="49" fillId="8" borderId="0" applyNumberFormat="0" applyBorder="0" applyProtection="0">
      <alignment/>
    </xf>
    <xf numFmtId="0" fontId="3" fillId="0" borderId="0">
      <alignment vertical="center"/>
      <protection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49" fillId="8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49" fillId="8" borderId="0" applyNumberFormat="0" applyBorder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40" fillId="20" borderId="0" applyNumberFormat="0" applyBorder="0" applyProtection="0">
      <alignment/>
    </xf>
    <xf numFmtId="0" fontId="10" fillId="0" borderId="0">
      <alignment vertical="center"/>
      <protection/>
    </xf>
    <xf numFmtId="0" fontId="47" fillId="0" borderId="17" applyNumberFormat="0" applyFill="0" applyProtection="0">
      <alignment/>
    </xf>
    <xf numFmtId="0" fontId="48" fillId="0" borderId="7" applyNumberFormat="0" applyFill="0" applyProtection="0">
      <alignment/>
    </xf>
    <xf numFmtId="0" fontId="3" fillId="0" borderId="0">
      <alignment vertical="center"/>
      <protection/>
    </xf>
    <xf numFmtId="0" fontId="43" fillId="12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8" fillId="0" borderId="7" applyNumberFormat="0" applyFill="0" applyProtection="0">
      <alignment/>
    </xf>
    <xf numFmtId="0" fontId="10" fillId="0" borderId="0">
      <alignment vertical="center" wrapText="1"/>
      <protection/>
    </xf>
    <xf numFmtId="0" fontId="47" fillId="0" borderId="17" applyNumberFormat="0" applyFill="0" applyProtection="0">
      <alignment/>
    </xf>
    <xf numFmtId="0" fontId="47" fillId="0" borderId="17" applyNumberFormat="0" applyFill="0" applyProtection="0">
      <alignment/>
    </xf>
    <xf numFmtId="0" fontId="41" fillId="5" borderId="0" applyNumberFormat="0" applyBorder="0" applyProtection="0">
      <alignment/>
    </xf>
    <xf numFmtId="0" fontId="41" fillId="5" borderId="0" applyNumberFormat="0" applyBorder="0" applyProtection="0">
      <alignment/>
    </xf>
    <xf numFmtId="0" fontId="47" fillId="0" borderId="17" applyNumberFormat="0" applyFill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47" fillId="0" borderId="17" applyNumberFormat="0" applyFill="0" applyProtection="0">
      <alignment/>
    </xf>
    <xf numFmtId="0" fontId="47" fillId="0" borderId="17" applyNumberFormat="0" applyFill="0" applyProtection="0">
      <alignment/>
    </xf>
    <xf numFmtId="0" fontId="41" fillId="5" borderId="0" applyNumberFormat="0" applyBorder="0" applyProtection="0">
      <alignment/>
    </xf>
    <xf numFmtId="0" fontId="47" fillId="0" borderId="17" applyNumberFormat="0" applyFill="0" applyProtection="0">
      <alignment/>
    </xf>
    <xf numFmtId="0" fontId="41" fillId="5" borderId="0" applyNumberFormat="0" applyBorder="0" applyProtection="0">
      <alignment/>
    </xf>
    <xf numFmtId="0" fontId="47" fillId="0" borderId="17" applyNumberFormat="0" applyFill="0" applyProtection="0">
      <alignment/>
    </xf>
    <xf numFmtId="0" fontId="47" fillId="0" borderId="17" applyNumberFormat="0" applyFill="0" applyProtection="0">
      <alignment/>
    </xf>
    <xf numFmtId="0" fontId="41" fillId="5" borderId="0" applyNumberFormat="0" applyBorder="0" applyProtection="0">
      <alignment/>
    </xf>
    <xf numFmtId="0" fontId="47" fillId="0" borderId="17" applyNumberFormat="0" applyFill="0" applyProtection="0">
      <alignment/>
    </xf>
    <xf numFmtId="0" fontId="39" fillId="12" borderId="0" applyNumberFormat="0" applyBorder="0" applyProtection="0">
      <alignment/>
    </xf>
    <xf numFmtId="0" fontId="44" fillId="0" borderId="12" applyNumberFormat="0" applyFill="0" applyProtection="0">
      <alignment/>
    </xf>
    <xf numFmtId="0" fontId="3" fillId="10" borderId="0" applyNumberFormat="0" applyBorder="0" applyProtection="0">
      <alignment/>
    </xf>
    <xf numFmtId="0" fontId="46" fillId="54" borderId="18" applyNumberFormat="0" applyBorder="0" applyProtection="0">
      <alignment/>
    </xf>
    <xf numFmtId="0" fontId="45" fillId="5" borderId="0" applyNumberFormat="0" applyBorder="0" applyProtection="0">
      <alignment/>
    </xf>
    <xf numFmtId="0" fontId="44" fillId="0" borderId="12" applyNumberFormat="0" applyFill="0" applyProtection="0">
      <alignment/>
    </xf>
    <xf numFmtId="43" fontId="0" fillId="0" borderId="0" applyFont="0" applyFill="0" applyBorder="0" applyProtection="0">
      <alignment/>
    </xf>
    <xf numFmtId="0" fontId="40" fillId="2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55" borderId="0" applyNumberFormat="0" applyBorder="0" applyProtection="0">
      <alignment/>
    </xf>
    <xf numFmtId="0" fontId="44" fillId="0" borderId="12" applyNumberFormat="0" applyFill="0" applyProtection="0">
      <alignment/>
    </xf>
    <xf numFmtId="0" fontId="43" fillId="12" borderId="0" applyNumberFormat="0" applyBorder="0" applyProtection="0">
      <alignment/>
    </xf>
    <xf numFmtId="0" fontId="44" fillId="0" borderId="12" applyNumberFormat="0" applyFill="0" applyProtection="0">
      <alignment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44" fillId="0" borderId="12" applyNumberFormat="0" applyFill="0" applyProtection="0">
      <alignment/>
    </xf>
    <xf numFmtId="0" fontId="10" fillId="0" borderId="0">
      <alignment vertical="center"/>
      <protection/>
    </xf>
    <xf numFmtId="0" fontId="44" fillId="0" borderId="12" applyNumberFormat="0" applyFill="0" applyProtection="0">
      <alignment/>
    </xf>
    <xf numFmtId="0" fontId="41" fillId="5" borderId="0" applyNumberFormat="0" applyBorder="0" applyProtection="0">
      <alignment/>
    </xf>
    <xf numFmtId="0" fontId="16" fillId="4" borderId="2" applyNumberFormat="0" applyFont="0" applyProtection="0">
      <alignment/>
    </xf>
    <xf numFmtId="0" fontId="16" fillId="0" borderId="0">
      <alignment vertical="center"/>
      <protection/>
    </xf>
    <xf numFmtId="0" fontId="44" fillId="0" borderId="12" applyNumberFormat="0" applyFill="0" applyProtection="0">
      <alignment/>
    </xf>
    <xf numFmtId="0" fontId="44" fillId="0" borderId="12" applyNumberFormat="0" applyFill="0" applyProtection="0">
      <alignment/>
    </xf>
    <xf numFmtId="0" fontId="41" fillId="5" borderId="0" applyNumberFormat="0" applyBorder="0" applyProtection="0">
      <alignment/>
    </xf>
    <xf numFmtId="0" fontId="10" fillId="0" borderId="0">
      <alignment vertical="center"/>
      <protection/>
    </xf>
    <xf numFmtId="0" fontId="3" fillId="0" borderId="0">
      <alignment vertical="center"/>
      <protection/>
    </xf>
    <xf numFmtId="0" fontId="44" fillId="0" borderId="12" applyNumberFormat="0" applyFill="0" applyProtection="0">
      <alignment/>
    </xf>
    <xf numFmtId="0" fontId="3" fillId="9" borderId="0" applyNumberFormat="0" applyBorder="0" applyProtection="0">
      <alignment/>
    </xf>
    <xf numFmtId="0" fontId="10" fillId="0" borderId="0">
      <alignment vertical="center"/>
      <protection/>
    </xf>
    <xf numFmtId="38" fontId="1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3" fillId="12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12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5" borderId="0" applyNumberFormat="0" applyBorder="0" applyProtection="0">
      <alignment/>
    </xf>
    <xf numFmtId="0" fontId="3" fillId="55" borderId="0" applyNumberFormat="0" applyBorder="0" applyProtection="0">
      <alignment/>
    </xf>
    <xf numFmtId="0" fontId="3" fillId="15" borderId="0" applyNumberFormat="0" applyBorder="0" applyProtection="0">
      <alignment/>
    </xf>
    <xf numFmtId="0" fontId="69" fillId="14" borderId="6" applyNumberFormat="0" applyProtection="0">
      <alignment/>
    </xf>
    <xf numFmtId="0" fontId="3" fillId="15" borderId="0" applyNumberFormat="0" applyBorder="0" applyProtection="0">
      <alignment/>
    </xf>
    <xf numFmtId="0" fontId="10" fillId="0" borderId="0">
      <alignment vertical="center"/>
      <protection/>
    </xf>
    <xf numFmtId="0" fontId="43" fillId="12" borderId="0" applyNumberFormat="0" applyBorder="0" applyProtection="0">
      <alignment/>
    </xf>
    <xf numFmtId="0" fontId="3" fillId="55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55" borderId="0" applyNumberFormat="0" applyBorder="0" applyProtection="0">
      <alignment/>
    </xf>
    <xf numFmtId="0" fontId="40" fillId="20" borderId="0" applyNumberFormat="0" applyBorder="0" applyProtection="0">
      <alignment/>
    </xf>
    <xf numFmtId="0" fontId="41" fillId="5" borderId="0" applyNumberFormat="0" applyBorder="0" applyProtection="0">
      <alignment/>
    </xf>
    <xf numFmtId="0" fontId="40" fillId="3" borderId="0" applyNumberFormat="0" applyBorder="0" applyProtection="0">
      <alignment/>
    </xf>
    <xf numFmtId="0" fontId="3" fillId="6" borderId="0" applyNumberFormat="0" applyBorder="0" applyProtection="0">
      <alignment/>
    </xf>
    <xf numFmtId="0" fontId="40" fillId="11" borderId="0" applyNumberFormat="0" applyBorder="0" applyProtection="0">
      <alignment/>
    </xf>
    <xf numFmtId="0" fontId="3" fillId="5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69" fillId="14" borderId="6" applyNumberFormat="0" applyProtection="0">
      <alignment/>
    </xf>
    <xf numFmtId="0" fontId="3" fillId="15" borderId="0" applyNumberFormat="0" applyBorder="0" applyProtection="0">
      <alignment/>
    </xf>
    <xf numFmtId="0" fontId="41" fillId="5" borderId="0" applyNumberFormat="0" applyBorder="0" applyProtection="0">
      <alignment/>
    </xf>
    <xf numFmtId="0" fontId="40" fillId="3" borderId="0" applyNumberFormat="0" applyBorder="0" applyProtection="0">
      <alignment/>
    </xf>
    <xf numFmtId="0" fontId="40" fillId="2" borderId="0" applyNumberFormat="0" applyBorder="0" applyProtection="0">
      <alignment/>
    </xf>
    <xf numFmtId="0" fontId="3" fillId="5" borderId="0" applyNumberFormat="0" applyBorder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4" borderId="2" applyNumberFormat="0" applyFont="0" applyProtection="0">
      <alignment/>
    </xf>
    <xf numFmtId="0" fontId="33" fillId="0" borderId="0">
      <alignment vertical="center"/>
      <protection/>
    </xf>
    <xf numFmtId="0" fontId="3" fillId="6" borderId="0" applyNumberFormat="0" applyBorder="0" applyProtection="0">
      <alignment/>
    </xf>
    <xf numFmtId="0" fontId="40" fillId="20" borderId="0" applyNumberFormat="0" applyBorder="0" applyProtection="0">
      <alignment/>
    </xf>
    <xf numFmtId="0" fontId="3" fillId="55" borderId="0" applyNumberFormat="0" applyBorder="0" applyProtection="0">
      <alignment/>
    </xf>
    <xf numFmtId="0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39" fillId="12" borderId="0" applyNumberFormat="0" applyBorder="0" applyProtection="0">
      <alignment/>
    </xf>
    <xf numFmtId="0" fontId="43" fillId="12" borderId="0" applyNumberFormat="0" applyBorder="0" applyProtection="0">
      <alignment/>
    </xf>
    <xf numFmtId="0" fontId="41" fillId="5" borderId="0" applyNumberFormat="0" applyBorder="0" applyProtection="0">
      <alignment/>
    </xf>
    <xf numFmtId="0" fontId="3" fillId="22" borderId="0" applyNumberFormat="0" applyBorder="0" applyProtection="0">
      <alignment/>
    </xf>
    <xf numFmtId="0" fontId="40" fillId="7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9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6" borderId="0" applyNumberFormat="0" applyBorder="0" applyProtection="0">
      <alignment/>
    </xf>
    <xf numFmtId="0" fontId="10" fillId="0" borderId="0">
      <alignment vertical="center"/>
      <protection/>
    </xf>
    <xf numFmtId="0" fontId="40" fillId="3" borderId="0" applyNumberFormat="0" applyBorder="0" applyProtection="0">
      <alignment/>
    </xf>
    <xf numFmtId="0" fontId="65" fillId="12" borderId="0" applyNumberFormat="0" applyBorder="0" applyProtection="0">
      <alignment/>
    </xf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80" fontId="6" fillId="0" borderId="18" xfId="132" applyNumberFormat="1" applyFont="1" applyFill="1" applyBorder="1" applyAlignment="1">
      <alignment horizontal="center" vertical="center"/>
      <protection/>
    </xf>
    <xf numFmtId="49" fontId="7" fillId="0" borderId="18" xfId="714" applyNumberFormat="1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vertical="center"/>
    </xf>
    <xf numFmtId="49" fontId="7" fillId="0" borderId="18" xfId="714" applyNumberFormat="1" applyFont="1" applyFill="1" applyBorder="1" applyAlignment="1">
      <alignment horizontal="center" vertical="center"/>
      <protection/>
    </xf>
    <xf numFmtId="181" fontId="3" fillId="0" borderId="19" xfId="0" applyNumberFormat="1" applyFont="1" applyBorder="1" applyAlignment="1">
      <alignment horizontal="left" vertical="center" wrapText="1"/>
    </xf>
    <xf numFmtId="0" fontId="2" fillId="0" borderId="0" xfId="638" applyFont="1" applyAlignment="1">
      <alignment horizontal="center" vertical="center" wrapText="1"/>
      <protection/>
    </xf>
    <xf numFmtId="0" fontId="8" fillId="0" borderId="0" xfId="638" applyAlignment="1">
      <alignment horizontal="left" vertical="center" wrapText="1"/>
      <protection/>
    </xf>
    <xf numFmtId="0" fontId="8" fillId="0" borderId="0" xfId="638" applyFont="1" applyAlignment="1">
      <alignment horizontal="right" vertical="center" wrapText="1"/>
      <protection/>
    </xf>
    <xf numFmtId="0" fontId="8" fillId="0" borderId="0" xfId="638" applyAlignment="1">
      <alignment vertical="center" wrapText="1"/>
      <protection/>
    </xf>
    <xf numFmtId="0" fontId="8" fillId="0" borderId="0" xfId="638" applyFont="1" applyAlignment="1">
      <alignment horizontal="left" vertical="center" wrapText="1"/>
      <protection/>
    </xf>
    <xf numFmtId="0" fontId="9" fillId="0" borderId="0" xfId="638" applyFont="1" applyAlignment="1">
      <alignment horizontal="center" vertical="center" wrapText="1"/>
      <protection/>
    </xf>
    <xf numFmtId="180" fontId="6" fillId="0" borderId="18" xfId="558" applyNumberFormat="1" applyFont="1" applyFill="1" applyBorder="1" applyAlignment="1">
      <alignment horizontal="center" vertical="center" wrapText="1"/>
      <protection/>
    </xf>
    <xf numFmtId="179" fontId="10" fillId="0" borderId="18" xfId="558" applyNumberFormat="1" applyFont="1" applyFill="1" applyBorder="1" applyAlignment="1">
      <alignment horizontal="left" vertical="center" wrapText="1"/>
      <protection/>
    </xf>
    <xf numFmtId="180" fontId="10" fillId="0" borderId="18" xfId="558" applyNumberFormat="1" applyFont="1" applyFill="1" applyBorder="1" applyAlignment="1">
      <alignment horizontal="right" vertical="center" wrapText="1"/>
      <protection/>
    </xf>
    <xf numFmtId="0" fontId="2" fillId="0" borderId="18" xfId="638" applyFont="1" applyBorder="1" applyAlignment="1">
      <alignment horizontal="center" vertical="center" wrapText="1"/>
      <protection/>
    </xf>
    <xf numFmtId="180" fontId="8" fillId="0" borderId="18" xfId="638" applyNumberFormat="1" applyBorder="1" applyAlignment="1">
      <alignment vertical="center" wrapText="1"/>
      <protection/>
    </xf>
    <xf numFmtId="179" fontId="10" fillId="0" borderId="18" xfId="638" applyNumberFormat="1" applyFont="1" applyFill="1" applyBorder="1" applyAlignment="1" applyProtection="1">
      <alignment horizontal="left" vertical="center" wrapText="1"/>
      <protection/>
    </xf>
    <xf numFmtId="179" fontId="10" fillId="0" borderId="18" xfId="274" applyNumberFormat="1" applyFont="1" applyFill="1" applyBorder="1" applyAlignment="1" applyProtection="1">
      <alignment horizontal="left" vertical="center" wrapText="1"/>
      <protection/>
    </xf>
    <xf numFmtId="180" fontId="3" fillId="0" borderId="18" xfId="638" applyNumberFormat="1" applyFont="1" applyFill="1" applyBorder="1" applyAlignment="1">
      <alignment horizontal="right" vertical="center" wrapText="1"/>
      <protection/>
    </xf>
    <xf numFmtId="179" fontId="10" fillId="0" borderId="18" xfId="129" applyNumberFormat="1" applyFont="1" applyFill="1" applyBorder="1" applyAlignment="1" applyProtection="1">
      <alignment horizontal="left" vertical="center" wrapText="1"/>
      <protection/>
    </xf>
    <xf numFmtId="179" fontId="10" fillId="0" borderId="18" xfId="466" applyNumberFormat="1" applyFont="1" applyFill="1" applyBorder="1" applyAlignment="1" applyProtection="1">
      <alignment horizontal="left" vertical="center" wrapText="1"/>
      <protection/>
    </xf>
    <xf numFmtId="179" fontId="10" fillId="0" borderId="18" xfId="29" applyNumberFormat="1" applyFont="1" applyFill="1" applyBorder="1" applyAlignment="1" applyProtection="1">
      <alignment horizontal="left" vertical="center" wrapText="1"/>
      <protection/>
    </xf>
    <xf numFmtId="49" fontId="7" fillId="0" borderId="18" xfId="141" applyNumberFormat="1" applyFont="1" applyFill="1" applyBorder="1" applyAlignment="1">
      <alignment horizontal="left" vertical="center" wrapText="1"/>
      <protection/>
    </xf>
    <xf numFmtId="0" fontId="8" fillId="0" borderId="18" xfId="638" applyBorder="1" applyAlignment="1">
      <alignment vertical="center" wrapText="1"/>
      <protection/>
    </xf>
    <xf numFmtId="180" fontId="8" fillId="0" borderId="0" xfId="638" applyNumberFormat="1" applyFont="1" applyAlignment="1">
      <alignment horizontal="right" vertical="center" wrapText="1"/>
      <protection/>
    </xf>
    <xf numFmtId="0" fontId="11" fillId="0" borderId="0" xfId="466" applyFont="1" applyFill="1" applyAlignment="1">
      <alignment vertical="center" wrapText="1"/>
      <protection/>
    </xf>
    <xf numFmtId="0" fontId="12" fillId="0" borderId="0" xfId="466" applyFont="1" applyFill="1" applyAlignment="1">
      <alignment vertical="center" wrapText="1"/>
      <protection/>
    </xf>
    <xf numFmtId="0" fontId="13" fillId="0" borderId="0" xfId="606" applyFont="1" applyFill="1" applyAlignment="1">
      <alignment vertical="center" wrapText="1"/>
      <protection/>
    </xf>
    <xf numFmtId="0" fontId="11" fillId="0" borderId="0" xfId="606" applyFont="1" applyFill="1" applyAlignment="1">
      <alignment vertical="center" wrapText="1"/>
      <protection/>
    </xf>
    <xf numFmtId="0" fontId="12" fillId="0" borderId="0" xfId="606" applyFont="1" applyFill="1" applyAlignment="1">
      <alignment vertical="center" wrapText="1"/>
      <protection/>
    </xf>
    <xf numFmtId="0" fontId="14" fillId="0" borderId="0" xfId="606" applyFont="1" applyFill="1" applyAlignment="1">
      <alignment horizontal="left" vertical="center" wrapText="1" indent="1"/>
      <protection/>
    </xf>
    <xf numFmtId="0" fontId="14" fillId="0" borderId="0" xfId="606" applyFont="1" applyFill="1" applyAlignment="1">
      <alignment vertical="center" wrapText="1"/>
      <protection/>
    </xf>
    <xf numFmtId="0" fontId="13" fillId="0" borderId="0" xfId="466" applyFont="1" applyFill="1" applyAlignment="1">
      <alignment vertical="center" wrapText="1"/>
      <protection/>
    </xf>
    <xf numFmtId="182" fontId="13" fillId="0" borderId="0" xfId="466" applyNumberFormat="1" applyFont="1" applyFill="1" applyAlignment="1">
      <alignment horizontal="center" vertical="center" wrapText="1"/>
      <protection/>
    </xf>
    <xf numFmtId="182" fontId="15" fillId="0" borderId="0" xfId="466" applyNumberFormat="1" applyFont="1" applyFill="1" applyAlignment="1">
      <alignment horizontal="center" vertical="center" wrapText="1"/>
      <protection/>
    </xf>
    <xf numFmtId="0" fontId="16" fillId="0" borderId="0" xfId="134" applyFont="1" applyFill="1" applyAlignment="1">
      <alignment/>
      <protection/>
    </xf>
    <xf numFmtId="49" fontId="0" fillId="0" borderId="0" xfId="466" applyNumberFormat="1" applyFont="1" applyFill="1" applyAlignment="1">
      <alignment vertical="center" wrapText="1"/>
      <protection/>
    </xf>
    <xf numFmtId="0" fontId="17" fillId="0" borderId="0" xfId="466" applyFont="1" applyFill="1" applyAlignment="1" applyProtection="1">
      <alignment horizontal="center" vertical="center"/>
      <protection/>
    </xf>
    <xf numFmtId="31" fontId="11" fillId="0" borderId="0" xfId="126" applyNumberFormat="1" applyFont="1" applyFill="1" applyAlignment="1">
      <alignment horizontal="left" vertical="center"/>
      <protection/>
    </xf>
    <xf numFmtId="182" fontId="11" fillId="0" borderId="0" xfId="126" applyNumberFormat="1" applyFont="1" applyFill="1" applyBorder="1" applyAlignment="1">
      <alignment horizontal="center" vertical="center"/>
      <protection/>
    </xf>
    <xf numFmtId="0" fontId="18" fillId="0" borderId="18" xfId="466" applyFont="1" applyFill="1" applyBorder="1" applyAlignment="1" applyProtection="1">
      <alignment horizontal="center" vertical="center"/>
      <protection/>
    </xf>
    <xf numFmtId="180" fontId="18" fillId="0" borderId="18" xfId="695" applyNumberFormat="1" applyFont="1" applyFill="1" applyBorder="1" applyAlignment="1">
      <alignment horizontal="center" vertical="center" wrapText="1"/>
      <protection/>
    </xf>
    <xf numFmtId="0" fontId="19" fillId="0" borderId="18" xfId="606" applyFont="1" applyFill="1" applyBorder="1" applyAlignment="1" applyProtection="1">
      <alignment horizontal="center" vertical="center"/>
      <protection/>
    </xf>
    <xf numFmtId="182" fontId="19" fillId="0" borderId="18" xfId="606" applyNumberFormat="1" applyFont="1" applyFill="1" applyBorder="1" applyAlignment="1">
      <alignment horizontal="center" vertical="center" wrapText="1"/>
      <protection/>
    </xf>
    <xf numFmtId="0" fontId="18" fillId="0" borderId="18" xfId="606" applyFont="1" applyFill="1" applyBorder="1" applyAlignment="1" applyProtection="1">
      <alignment horizontal="center" vertical="center"/>
      <protection/>
    </xf>
    <xf numFmtId="180" fontId="18" fillId="0" borderId="18" xfId="126" applyNumberFormat="1" applyFont="1" applyFill="1" applyBorder="1" applyAlignment="1">
      <alignment vertical="center" wrapText="1"/>
      <protection/>
    </xf>
    <xf numFmtId="0" fontId="10" fillId="0" borderId="18" xfId="137" applyFont="1" applyFill="1" applyBorder="1" applyAlignment="1" applyProtection="1">
      <alignment horizontal="left" vertical="center"/>
      <protection/>
    </xf>
    <xf numFmtId="180" fontId="10" fillId="0" borderId="18" xfId="126" applyNumberFormat="1" applyFont="1" applyFill="1" applyBorder="1" applyAlignment="1">
      <alignment vertical="center" wrapText="1"/>
      <protection/>
    </xf>
    <xf numFmtId="3" fontId="10" fillId="0" borderId="20" xfId="137" applyNumberFormat="1" applyFont="1" applyFill="1" applyBorder="1" applyAlignment="1" applyProtection="1">
      <alignment vertical="center"/>
      <protection/>
    </xf>
    <xf numFmtId="0" fontId="10" fillId="0" borderId="20" xfId="137" applyFont="1" applyFill="1" applyBorder="1" applyAlignment="1" applyProtection="1">
      <alignment horizontal="left" vertical="center"/>
      <protection/>
    </xf>
    <xf numFmtId="3" fontId="10" fillId="0" borderId="18" xfId="137" applyNumberFormat="1" applyFont="1" applyFill="1" applyBorder="1" applyAlignment="1" applyProtection="1">
      <alignment vertical="center"/>
      <protection/>
    </xf>
    <xf numFmtId="0" fontId="10" fillId="0" borderId="18" xfId="606" applyFont="1" applyFill="1" applyBorder="1" applyAlignment="1">
      <alignment vertical="center" wrapText="1"/>
      <protection/>
    </xf>
    <xf numFmtId="180" fontId="10" fillId="0" borderId="18" xfId="606" applyNumberFormat="1" applyFont="1" applyFill="1" applyBorder="1" applyAlignment="1">
      <alignment vertical="center" wrapText="1"/>
      <protection/>
    </xf>
    <xf numFmtId="0" fontId="10" fillId="0" borderId="18" xfId="606" applyFont="1" applyFill="1" applyBorder="1" applyAlignment="1" applyProtection="1">
      <alignment horizontal="left" vertical="center"/>
      <protection/>
    </xf>
    <xf numFmtId="3" fontId="10" fillId="0" borderId="18" xfId="606" applyNumberFormat="1" applyFont="1" applyFill="1" applyBorder="1" applyAlignment="1" applyProtection="1">
      <alignment vertical="center"/>
      <protection/>
    </xf>
    <xf numFmtId="0" fontId="10" fillId="0" borderId="18" xfId="376" applyFont="1" applyFill="1" applyBorder="1" applyAlignment="1">
      <alignment horizontal="left" vertical="center" wrapText="1"/>
      <protection/>
    </xf>
    <xf numFmtId="0" fontId="10" fillId="0" borderId="18" xfId="137" applyFont="1" applyFill="1" applyBorder="1" applyAlignment="1">
      <alignment vertical="center" wrapText="1"/>
      <protection/>
    </xf>
    <xf numFmtId="3" fontId="10" fillId="0" borderId="18" xfId="137" applyNumberFormat="1" applyFont="1" applyFill="1" applyBorder="1" applyAlignment="1" applyProtection="1">
      <alignment horizontal="left" vertical="center" indent="2"/>
      <protection/>
    </xf>
    <xf numFmtId="0" fontId="11" fillId="0" borderId="0" xfId="606" applyFont="1" applyFill="1" applyAlignment="1" applyProtection="1">
      <alignment horizontal="center" vertical="center"/>
      <protection/>
    </xf>
    <xf numFmtId="180" fontId="11" fillId="0" borderId="0" xfId="126" applyNumberFormat="1" applyFont="1" applyFill="1" applyAlignment="1">
      <alignment horizontal="center" vertical="center" wrapText="1"/>
      <protection/>
    </xf>
    <xf numFmtId="0" fontId="11" fillId="0" borderId="0" xfId="466" applyFont="1" applyFill="1" applyAlignment="1" applyProtection="1">
      <alignment vertical="center"/>
      <protection/>
    </xf>
    <xf numFmtId="182" fontId="11" fillId="0" borderId="0" xfId="466" applyNumberFormat="1" applyFont="1" applyFill="1" applyAlignment="1">
      <alignment horizontal="center" vertical="center" wrapText="1"/>
      <protection/>
    </xf>
    <xf numFmtId="178" fontId="15" fillId="0" borderId="0" xfId="695" applyNumberFormat="1" applyFont="1" applyFill="1" applyBorder="1" applyAlignment="1">
      <alignment horizontal="center"/>
      <protection/>
    </xf>
    <xf numFmtId="0" fontId="18" fillId="0" borderId="18" xfId="606" applyFont="1" applyFill="1" applyBorder="1" applyAlignment="1" applyProtection="1">
      <alignment horizontal="center" vertical="center" wrapText="1"/>
      <protection/>
    </xf>
    <xf numFmtId="180" fontId="19" fillId="0" borderId="18" xfId="695" applyNumberFormat="1" applyFont="1" applyFill="1" applyBorder="1" applyAlignment="1">
      <alignment horizontal="center" vertical="center" wrapText="1"/>
      <protection/>
    </xf>
    <xf numFmtId="180" fontId="18" fillId="0" borderId="18" xfId="126" applyNumberFormat="1" applyFont="1" applyFill="1" applyBorder="1" applyAlignment="1">
      <alignment horizontal="right" vertical="center" wrapText="1"/>
      <protection/>
    </xf>
    <xf numFmtId="0" fontId="10" fillId="0" borderId="21" xfId="606" applyFont="1" applyFill="1" applyBorder="1" applyAlignment="1" applyProtection="1">
      <alignment vertical="center"/>
      <protection/>
    </xf>
    <xf numFmtId="180" fontId="10" fillId="0" borderId="18" xfId="606" applyNumberFormat="1" applyFont="1" applyFill="1" applyBorder="1" applyAlignment="1">
      <alignment horizontal="right" vertical="center" wrapText="1"/>
      <protection/>
    </xf>
    <xf numFmtId="180" fontId="10" fillId="0" borderId="18" xfId="606" applyNumberFormat="1" applyFont="1" applyFill="1" applyBorder="1" applyAlignment="1" applyProtection="1">
      <alignment horizontal="right" vertical="center"/>
      <protection/>
    </xf>
    <xf numFmtId="0" fontId="10" fillId="0" borderId="21" xfId="606" applyFont="1" applyFill="1" applyBorder="1" applyAlignment="1" applyProtection="1">
      <alignment horizontal="left" vertical="center" indent="1"/>
      <protection/>
    </xf>
    <xf numFmtId="0" fontId="10" fillId="0" borderId="0" xfId="606" applyFont="1" applyFill="1" applyAlignment="1">
      <alignment vertical="center" wrapText="1"/>
      <protection/>
    </xf>
    <xf numFmtId="180" fontId="10" fillId="0" borderId="18" xfId="126" applyNumberFormat="1" applyFont="1" applyFill="1" applyBorder="1" applyAlignment="1">
      <alignment horizontal="right" vertical="center" wrapText="1"/>
      <protection/>
    </xf>
    <xf numFmtId="0" fontId="10" fillId="0" borderId="22" xfId="606" applyFont="1" applyFill="1" applyBorder="1" applyAlignment="1" applyProtection="1">
      <alignment horizontal="left" vertical="center" indent="1"/>
      <protection/>
    </xf>
    <xf numFmtId="0" fontId="10" fillId="0" borderId="21" xfId="606" applyFont="1" applyFill="1" applyBorder="1" applyAlignment="1" applyProtection="1">
      <alignment vertical="center" wrapText="1"/>
      <protection/>
    </xf>
    <xf numFmtId="0" fontId="10" fillId="0" borderId="18" xfId="606" applyFont="1" applyFill="1" applyBorder="1" applyAlignment="1" applyProtection="1">
      <alignment horizontal="left" vertical="center" indent="1"/>
      <protection/>
    </xf>
    <xf numFmtId="0" fontId="10" fillId="0" borderId="23" xfId="606" applyFont="1" applyFill="1" applyBorder="1" applyAlignment="1" applyProtection="1">
      <alignment vertical="center"/>
      <protection/>
    </xf>
    <xf numFmtId="0" fontId="10" fillId="0" borderId="20" xfId="606" applyFont="1" applyFill="1" applyBorder="1" applyAlignment="1" applyProtection="1">
      <alignment horizontal="left" vertical="center" indent="1"/>
      <protection/>
    </xf>
    <xf numFmtId="0" fontId="10" fillId="0" borderId="24" xfId="606" applyFont="1" applyFill="1" applyBorder="1" applyAlignment="1" applyProtection="1">
      <alignment horizontal="left" vertical="center" indent="1"/>
      <protection/>
    </xf>
    <xf numFmtId="180" fontId="10" fillId="0" borderId="18" xfId="466" applyNumberFormat="1" applyFont="1" applyFill="1" applyBorder="1" applyAlignment="1" applyProtection="1">
      <alignment vertical="center"/>
      <protection/>
    </xf>
    <xf numFmtId="180" fontId="10" fillId="0" borderId="18" xfId="72" applyNumberFormat="1" applyFont="1" applyFill="1" applyBorder="1" applyAlignment="1">
      <alignment horizontal="left" vertical="center" indent="1"/>
      <protection/>
    </xf>
    <xf numFmtId="180" fontId="10" fillId="0" borderId="20" xfId="72" applyNumberFormat="1" applyFont="1" applyFill="1" applyBorder="1" applyAlignment="1">
      <alignment horizontal="left" vertical="center" indent="1"/>
      <protection/>
    </xf>
    <xf numFmtId="0" fontId="10" fillId="0" borderId="18" xfId="72" applyFont="1" applyFill="1" applyBorder="1" applyAlignment="1">
      <alignment horizontal="left" vertical="center" indent="2"/>
      <protection/>
    </xf>
    <xf numFmtId="0" fontId="10" fillId="0" borderId="18" xfId="72" applyFont="1" applyFill="1" applyBorder="1" applyAlignment="1">
      <alignment horizontal="left" indent="2"/>
      <protection/>
    </xf>
    <xf numFmtId="0" fontId="10" fillId="0" borderId="18" xfId="68" applyFont="1" applyFill="1" applyBorder="1" applyAlignment="1">
      <alignment horizontal="left" vertical="center" wrapText="1" indent="1"/>
      <protection/>
    </xf>
    <xf numFmtId="0" fontId="10" fillId="0" borderId="18" xfId="68" applyFont="1" applyFill="1" applyBorder="1" applyAlignment="1">
      <alignment horizontal="left" vertical="center" indent="1"/>
      <protection/>
    </xf>
    <xf numFmtId="3" fontId="10" fillId="0" borderId="20" xfId="606" applyNumberFormat="1" applyFont="1" applyFill="1" applyBorder="1" applyAlignment="1" applyProtection="1">
      <alignment vertical="center"/>
      <protection/>
    </xf>
    <xf numFmtId="182" fontId="11" fillId="0" borderId="0" xfId="126" applyNumberFormat="1" applyFont="1" applyFill="1" applyAlignment="1">
      <alignment horizontal="center" vertical="center" wrapText="1"/>
      <protection/>
    </xf>
    <xf numFmtId="0" fontId="20" fillId="0" borderId="0" xfId="466" applyFont="1" applyFill="1" applyAlignment="1">
      <alignment vertical="center" wrapText="1"/>
      <protection/>
    </xf>
    <xf numFmtId="0" fontId="21" fillId="0" borderId="0" xfId="134" applyFont="1" applyFill="1" applyAlignment="1">
      <alignment/>
      <protection/>
    </xf>
    <xf numFmtId="0" fontId="22" fillId="0" borderId="0" xfId="134" applyFont="1" applyFill="1" applyAlignment="1">
      <alignment/>
      <protection/>
    </xf>
    <xf numFmtId="0" fontId="23" fillId="0" borderId="0" xfId="638" applyFont="1" applyAlignment="1">
      <alignment horizontal="center" vertical="center"/>
      <protection/>
    </xf>
    <xf numFmtId="0" fontId="8" fillId="0" borderId="0" xfId="638" applyAlignment="1">
      <alignment vertical="center"/>
      <protection/>
    </xf>
    <xf numFmtId="0" fontId="8" fillId="0" borderId="0" xfId="638" applyFont="1" applyAlignment="1">
      <alignment vertical="center"/>
      <protection/>
    </xf>
    <xf numFmtId="0" fontId="24" fillId="0" borderId="0" xfId="638" applyFont="1" applyAlignment="1">
      <alignment horizontal="center" vertical="center" wrapText="1"/>
      <protection/>
    </xf>
    <xf numFmtId="0" fontId="8" fillId="0" borderId="0" xfId="638" applyAlignment="1">
      <alignment horizontal="right" vertical="center"/>
      <protection/>
    </xf>
    <xf numFmtId="180" fontId="6" fillId="0" borderId="18" xfId="558" applyNumberFormat="1" applyFont="1" applyFill="1" applyBorder="1" applyAlignment="1">
      <alignment horizontal="center" vertical="center"/>
      <protection/>
    </xf>
    <xf numFmtId="49" fontId="15" fillId="0" borderId="18" xfId="638" applyNumberFormat="1" applyFont="1" applyFill="1" applyBorder="1" applyAlignment="1">
      <alignment horizontal="left" vertical="center"/>
      <protection/>
    </xf>
    <xf numFmtId="180" fontId="25" fillId="0" borderId="18" xfId="638" applyNumberFormat="1" applyFont="1" applyBorder="1" applyAlignment="1">
      <alignment vertical="center"/>
      <protection/>
    </xf>
    <xf numFmtId="180" fontId="8" fillId="0" borderId="18" xfId="638" applyNumberFormat="1" applyBorder="1" applyAlignment="1">
      <alignment vertical="center"/>
      <protection/>
    </xf>
    <xf numFmtId="49" fontId="7" fillId="0" borderId="18" xfId="141" applyNumberFormat="1" applyFont="1" applyFill="1" applyBorder="1" applyAlignment="1">
      <alignment horizontal="center" vertical="center"/>
      <protection/>
    </xf>
    <xf numFmtId="0" fontId="26" fillId="0" borderId="0" xfId="695" applyFont="1" applyFill="1" applyAlignment="1">
      <alignment vertical="center"/>
      <protection/>
    </xf>
    <xf numFmtId="0" fontId="14" fillId="0" borderId="0" xfId="695" applyFont="1" applyFill="1" applyBorder="1" applyAlignment="1">
      <alignment vertical="center"/>
      <protection/>
    </xf>
    <xf numFmtId="0" fontId="18" fillId="0" borderId="0" xfId="695" applyFont="1" applyFill="1" applyAlignment="1">
      <alignment vertical="center"/>
      <protection/>
    </xf>
    <xf numFmtId="0" fontId="18" fillId="0" borderId="0" xfId="695" applyFont="1" applyFill="1" applyAlignment="1">
      <alignment vertical="center"/>
      <protection/>
    </xf>
    <xf numFmtId="0" fontId="0" fillId="0" borderId="0" xfId="134" applyFont="1" applyAlignment="1">
      <alignment/>
      <protection/>
    </xf>
    <xf numFmtId="0" fontId="27" fillId="0" borderId="0" xfId="695" applyFont="1" applyFill="1" applyAlignment="1">
      <alignment vertical="center"/>
      <protection/>
    </xf>
    <xf numFmtId="0" fontId="0" fillId="0" borderId="0" xfId="695" applyFont="1" applyFill="1" applyAlignment="1">
      <alignment vertical="center"/>
      <protection/>
    </xf>
    <xf numFmtId="49" fontId="14" fillId="0" borderId="0" xfId="695" applyNumberFormat="1" applyFont="1" applyFill="1" applyAlignment="1">
      <alignment vertical="center"/>
      <protection/>
    </xf>
    <xf numFmtId="180" fontId="14" fillId="0" borderId="0" xfId="695" applyNumberFormat="1" applyFont="1" applyFill="1" applyAlignment="1">
      <alignment vertical="center"/>
      <protection/>
    </xf>
    <xf numFmtId="176" fontId="14" fillId="0" borderId="0" xfId="695" applyNumberFormat="1" applyFont="1" applyFill="1" applyAlignment="1">
      <alignment vertical="center"/>
      <protection/>
    </xf>
    <xf numFmtId="0" fontId="14" fillId="0" borderId="0" xfId="695" applyFont="1" applyFill="1" applyAlignment="1">
      <alignment vertical="center"/>
      <protection/>
    </xf>
    <xf numFmtId="0" fontId="16" fillId="0" borderId="0" xfId="134" applyAlignment="1">
      <alignment/>
      <protection/>
    </xf>
    <xf numFmtId="49" fontId="28" fillId="0" borderId="0" xfId="695" applyNumberFormat="1" applyFont="1" applyFill="1" applyAlignment="1">
      <alignment vertical="center"/>
      <protection/>
    </xf>
    <xf numFmtId="49" fontId="29" fillId="0" borderId="0" xfId="695" applyNumberFormat="1" applyFont="1" applyFill="1" applyBorder="1" applyAlignment="1">
      <alignment horizontal="center"/>
      <protection/>
    </xf>
    <xf numFmtId="180" fontId="0" fillId="0" borderId="0" xfId="695" applyNumberFormat="1" applyFont="1" applyFill="1" applyBorder="1" applyAlignment="1">
      <alignment horizontal="left"/>
      <protection/>
    </xf>
    <xf numFmtId="180" fontId="14" fillId="0" borderId="0" xfId="695" applyNumberFormat="1" applyFont="1" applyFill="1" applyBorder="1" applyAlignment="1">
      <alignment vertical="center"/>
      <protection/>
    </xf>
    <xf numFmtId="49" fontId="18" fillId="0" borderId="25" xfId="695" applyNumberFormat="1" applyFont="1" applyFill="1" applyBorder="1" applyAlignment="1">
      <alignment horizontal="center" vertical="center"/>
      <protection/>
    </xf>
    <xf numFmtId="49" fontId="18" fillId="0" borderId="22" xfId="695" applyNumberFormat="1" applyFont="1" applyFill="1" applyBorder="1" applyAlignment="1">
      <alignment horizontal="center" vertical="center"/>
      <protection/>
    </xf>
    <xf numFmtId="49" fontId="18" fillId="0" borderId="21" xfId="695" applyNumberFormat="1" applyFont="1" applyFill="1" applyBorder="1" applyAlignment="1">
      <alignment horizontal="center" vertical="center"/>
      <protection/>
    </xf>
    <xf numFmtId="49" fontId="18" fillId="0" borderId="18" xfId="695" applyNumberFormat="1" applyFont="1" applyFill="1" applyBorder="1" applyAlignment="1">
      <alignment horizontal="center" vertical="center" wrapText="1"/>
      <protection/>
    </xf>
    <xf numFmtId="180" fontId="18" fillId="0" borderId="18" xfId="132" applyNumberFormat="1" applyFont="1" applyFill="1" applyBorder="1" applyAlignment="1">
      <alignment horizontal="center" vertical="center"/>
      <protection/>
    </xf>
    <xf numFmtId="180" fontId="30" fillId="0" borderId="18" xfId="695" applyNumberFormat="1" applyFont="1" applyFill="1" applyBorder="1" applyAlignment="1">
      <alignment vertical="center" wrapText="1"/>
      <protection/>
    </xf>
    <xf numFmtId="180" fontId="0" fillId="0" borderId="18" xfId="132" applyNumberFormat="1" applyFont="1" applyFill="1" applyBorder="1" applyAlignment="1">
      <alignment horizontal="left" vertical="center" wrapText="1"/>
      <protection/>
    </xf>
    <xf numFmtId="180" fontId="31" fillId="0" borderId="18" xfId="695" applyNumberFormat="1" applyFont="1" applyFill="1" applyBorder="1" applyAlignment="1">
      <alignment vertical="center" wrapText="1"/>
      <protection/>
    </xf>
    <xf numFmtId="180" fontId="32" fillId="0" borderId="18" xfId="695" applyNumberFormat="1" applyFont="1" applyFill="1" applyBorder="1" applyAlignment="1">
      <alignment vertical="center" wrapText="1"/>
      <protection/>
    </xf>
    <xf numFmtId="180" fontId="0" fillId="0" borderId="18" xfId="132" applyNumberFormat="1" applyFont="1" applyFill="1" applyBorder="1" applyAlignment="1">
      <alignment horizontal="left" vertical="center" indent="1"/>
      <protection/>
    </xf>
    <xf numFmtId="1" fontId="18" fillId="0" borderId="18" xfId="695" applyNumberFormat="1" applyFont="1" applyFill="1" applyBorder="1" applyAlignment="1" applyProtection="1">
      <alignment horizontal="center" vertical="center"/>
      <protection/>
    </xf>
    <xf numFmtId="180" fontId="18" fillId="0" borderId="18" xfId="695" applyNumberFormat="1" applyFont="1" applyFill="1" applyBorder="1" applyAlignment="1">
      <alignment horizontal="right" vertical="center" wrapText="1"/>
      <protection/>
    </xf>
    <xf numFmtId="1" fontId="0" fillId="0" borderId="18" xfId="695" applyNumberFormat="1" applyFont="1" applyFill="1" applyBorder="1" applyAlignment="1" applyProtection="1">
      <alignment horizontal="left" vertical="center"/>
      <protection/>
    </xf>
    <xf numFmtId="180" fontId="0" fillId="0" borderId="18" xfId="132" applyNumberFormat="1" applyFont="1" applyFill="1" applyBorder="1" applyAlignment="1">
      <alignment vertical="center" wrapText="1"/>
      <protection/>
    </xf>
    <xf numFmtId="1" fontId="10" fillId="0" borderId="20" xfId="695" applyNumberFormat="1" applyFont="1" applyFill="1" applyBorder="1" applyAlignment="1" applyProtection="1">
      <alignment horizontal="left" vertical="center"/>
      <protection/>
    </xf>
    <xf numFmtId="180" fontId="33" fillId="0" borderId="20" xfId="695" applyNumberFormat="1" applyFont="1" applyFill="1" applyBorder="1" applyAlignment="1">
      <alignment vertical="center"/>
      <protection/>
    </xf>
    <xf numFmtId="0" fontId="0" fillId="0" borderId="18" xfId="134" applyFont="1" applyBorder="1" applyAlignment="1">
      <alignment/>
      <protection/>
    </xf>
    <xf numFmtId="180" fontId="33" fillId="0" borderId="18" xfId="695" applyNumberFormat="1" applyFont="1" applyFill="1" applyBorder="1" applyAlignment="1">
      <alignment vertical="center"/>
      <protection/>
    </xf>
    <xf numFmtId="1" fontId="15" fillId="0" borderId="18" xfId="695" applyNumberFormat="1" applyFont="1" applyFill="1" applyBorder="1" applyAlignment="1" applyProtection="1">
      <alignment horizontal="left" vertical="center"/>
      <protection/>
    </xf>
    <xf numFmtId="1" fontId="15" fillId="0" borderId="18" xfId="695" applyNumberFormat="1" applyFont="1" applyFill="1" applyBorder="1" applyAlignment="1" applyProtection="1">
      <alignment horizontal="left" vertical="center" indent="1"/>
      <protection/>
    </xf>
    <xf numFmtId="1" fontId="15" fillId="0" borderId="18" xfId="242" applyNumberFormat="1" applyFont="1" applyFill="1" applyBorder="1" applyAlignment="1" applyProtection="1">
      <alignment horizontal="left" vertical="center" indent="1"/>
      <protection/>
    </xf>
    <xf numFmtId="0" fontId="15" fillId="0" borderId="18" xfId="242" applyNumberFormat="1" applyFont="1" applyFill="1" applyBorder="1" applyAlignment="1" applyProtection="1">
      <alignment horizontal="left" vertical="center" indent="1"/>
      <protection/>
    </xf>
    <xf numFmtId="0" fontId="18" fillId="0" borderId="18" xfId="695" applyFont="1" applyFill="1" applyBorder="1" applyAlignment="1">
      <alignment horizontal="center" vertical="center"/>
      <protection/>
    </xf>
    <xf numFmtId="177" fontId="18" fillId="0" borderId="18" xfId="695" applyNumberFormat="1" applyFont="1" applyFill="1" applyBorder="1" applyAlignment="1">
      <alignment horizontal="center" vertical="center" wrapText="1"/>
      <protection/>
    </xf>
    <xf numFmtId="180" fontId="30" fillId="0" borderId="18" xfId="695" applyNumberFormat="1" applyFont="1" applyFill="1" applyBorder="1" applyAlignment="1">
      <alignment horizontal="right" vertical="center" wrapText="1"/>
      <protection/>
    </xf>
    <xf numFmtId="180" fontId="0" fillId="0" borderId="18" xfId="132" applyNumberFormat="1" applyFont="1" applyFill="1" applyBorder="1" applyAlignment="1">
      <alignment horizontal="left" vertical="center"/>
      <protection/>
    </xf>
    <xf numFmtId="180" fontId="10" fillId="0" borderId="20" xfId="132" applyNumberFormat="1" applyFont="1" applyFill="1" applyBorder="1" applyAlignment="1">
      <alignment horizontal="left" vertical="center"/>
      <protection/>
    </xf>
    <xf numFmtId="180" fontId="32" fillId="0" borderId="20" xfId="695" applyNumberFormat="1" applyFont="1" applyFill="1" applyBorder="1" applyAlignment="1">
      <alignment vertical="center" wrapText="1"/>
      <protection/>
    </xf>
    <xf numFmtId="180" fontId="0" fillId="0" borderId="18" xfId="134" applyNumberFormat="1" applyFont="1" applyBorder="1" applyAlignment="1">
      <alignment/>
      <protection/>
    </xf>
    <xf numFmtId="49" fontId="18" fillId="0" borderId="18" xfId="132" applyNumberFormat="1" applyFont="1" applyFill="1" applyBorder="1" applyAlignment="1">
      <alignment horizontal="center" vertical="center"/>
      <protection/>
    </xf>
    <xf numFmtId="180" fontId="30" fillId="0" borderId="18" xfId="68" applyNumberFormat="1" applyFont="1" applyFill="1" applyBorder="1" applyAlignment="1">
      <alignment vertical="center" wrapText="1"/>
      <protection/>
    </xf>
    <xf numFmtId="180" fontId="15" fillId="0" borderId="18" xfId="132" applyNumberFormat="1" applyFont="1" applyFill="1" applyBorder="1" applyAlignment="1">
      <alignment horizontal="left" vertical="center" indent="1"/>
      <protection/>
    </xf>
    <xf numFmtId="1" fontId="15" fillId="0" borderId="18" xfId="242" applyNumberFormat="1" applyFont="1" applyFill="1" applyBorder="1" applyAlignment="1" applyProtection="1">
      <alignment horizontal="left" vertical="center" wrapText="1" indent="1"/>
      <protection/>
    </xf>
    <xf numFmtId="0" fontId="33" fillId="0" borderId="0" xfId="695" applyFont="1" applyFill="1" applyAlignment="1">
      <alignment vertical="center"/>
      <protection/>
    </xf>
    <xf numFmtId="49" fontId="33" fillId="0" borderId="0" xfId="695" applyNumberFormat="1" applyFont="1" applyFill="1" applyAlignment="1">
      <alignment vertical="center"/>
      <protection/>
    </xf>
    <xf numFmtId="180" fontId="33" fillId="0" borderId="0" xfId="695" applyNumberFormat="1" applyFont="1" applyFill="1" applyAlignment="1">
      <alignment vertical="center"/>
      <protection/>
    </xf>
    <xf numFmtId="0" fontId="0" fillId="0" borderId="18" xfId="695" applyFont="1" applyFill="1" applyBorder="1" applyAlignment="1">
      <alignment vertical="center"/>
      <protection/>
    </xf>
    <xf numFmtId="180" fontId="0" fillId="0" borderId="18" xfId="695" applyNumberFormat="1" applyFont="1" applyFill="1" applyBorder="1" applyAlignment="1">
      <alignment vertical="center"/>
      <protection/>
    </xf>
    <xf numFmtId="176" fontId="33" fillId="0" borderId="0" xfId="695" applyNumberFormat="1" applyFont="1" applyFill="1" applyBorder="1" applyAlignment="1">
      <alignment vertical="center"/>
      <protection/>
    </xf>
    <xf numFmtId="176" fontId="33" fillId="0" borderId="0" xfId="695" applyNumberFormat="1" applyFont="1" applyFill="1" applyAlignment="1">
      <alignment vertical="center"/>
      <protection/>
    </xf>
    <xf numFmtId="49" fontId="10" fillId="0" borderId="0" xfId="128" applyNumberFormat="1" applyAlignment="1">
      <alignment/>
      <protection/>
    </xf>
    <xf numFmtId="0" fontId="10" fillId="0" borderId="0" xfId="128" applyAlignment="1">
      <alignment/>
      <protection/>
    </xf>
    <xf numFmtId="0" fontId="0" fillId="0" borderId="0" xfId="128" applyFont="1" applyAlignment="1">
      <alignment/>
      <protection/>
    </xf>
    <xf numFmtId="0" fontId="34" fillId="0" borderId="0" xfId="128" applyFont="1" applyAlignment="1">
      <alignment/>
      <protection/>
    </xf>
    <xf numFmtId="0" fontId="35" fillId="0" borderId="0" xfId="128" applyFont="1" applyAlignment="1">
      <alignment/>
      <protection/>
    </xf>
    <xf numFmtId="0" fontId="36" fillId="0" borderId="0" xfId="128" applyFont="1" applyAlignment="1">
      <alignment horizontal="center"/>
      <protection/>
    </xf>
    <xf numFmtId="0" fontId="37" fillId="0" borderId="0" xfId="128" applyFont="1" applyAlignment="1">
      <alignment horizontal="center"/>
      <protection/>
    </xf>
    <xf numFmtId="0" fontId="38" fillId="0" borderId="0" xfId="128" applyFont="1" applyAlignment="1">
      <alignment horizontal="center"/>
      <protection/>
    </xf>
    <xf numFmtId="49" fontId="38" fillId="0" borderId="0" xfId="128" applyNumberFormat="1" applyFont="1" applyAlignment="1">
      <alignment horizontal="center"/>
      <protection/>
    </xf>
  </cellXfs>
  <cellStyles count="7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汇总 2 3" xfId="20"/>
    <cellStyle name="Comma_laroux" xfId="21"/>
    <cellStyle name="60% - 强调文字颜色 5 3" xfId="22"/>
    <cellStyle name="60% - 强调文字颜色 3 5" xfId="23"/>
    <cellStyle name="注释 2" xfId="24"/>
    <cellStyle name="差_洋浦2013年公共财政执行和2014年预算表(省格式)修改_基金预算表（1-18）_2015年报人大预算表样（洋浦)(1)" xfId="25"/>
    <cellStyle name="20% - 强调文字颜色 6 4" xfId="26"/>
    <cellStyle name="汇总 2 4" xfId="27"/>
    <cellStyle name="60% - 强调文字颜色 5 4" xfId="28"/>
    <cellStyle name="常规_2015年政府性基金编制（总表） 2" xfId="29"/>
    <cellStyle name="40% - 强调文字颜色 2 5" xfId="30"/>
    <cellStyle name="汇总 2 6" xfId="31"/>
    <cellStyle name="60% - 强调文字颜色 5 6" xfId="32"/>
    <cellStyle name="60% - 强调文字颜色 3 6" xfId="33"/>
    <cellStyle name="20% - 强调文字颜色 6 5" xfId="34"/>
    <cellStyle name="注释 3" xfId="35"/>
    <cellStyle name="适中 3" xfId="36"/>
    <cellStyle name="40% - 强调文字颜色 3 2" xfId="37"/>
    <cellStyle name="适中 4" xfId="38"/>
    <cellStyle name="40% - 强调文字颜色 3 3" xfId="39"/>
    <cellStyle name="40% - 强调文字颜色 3 4" xfId="40"/>
    <cellStyle name="适中 5" xfId="41"/>
    <cellStyle name="40% - 强调文字颜色 3 5" xfId="42"/>
    <cellStyle name="适中 6" xfId="43"/>
    <cellStyle name="差 2" xfId="44"/>
    <cellStyle name="40% - 强调文字颜色 3 6" xfId="45"/>
    <cellStyle name="ColLevel_0" xfId="46"/>
    <cellStyle name="普通_ 白土" xfId="47"/>
    <cellStyle name="40% - 强调文字颜色 5 4" xfId="48"/>
    <cellStyle name="40% - 强调文字颜色 5 5" xfId="49"/>
    <cellStyle name="40% - 着色 6" xfId="50"/>
    <cellStyle name="常规 144" xfId="51"/>
    <cellStyle name="常规 6 35" xfId="52"/>
    <cellStyle name="60% - 强调文字颜色 2 2" xfId="53"/>
    <cellStyle name="40% - 强调文字颜色 6 4" xfId="54"/>
    <cellStyle name="40% - 强调文字颜色 6 5" xfId="55"/>
    <cellStyle name="汇总 2 2" xfId="56"/>
    <cellStyle name="60% - 强调文字颜色 5 2" xfId="57"/>
    <cellStyle name="常规 79" xfId="58"/>
    <cellStyle name="常规 84" xfId="59"/>
    <cellStyle name="差_屯昌县2015年新增第一批地方债券资金安排表" xfId="60"/>
    <cellStyle name="60% - 强调文字颜色 6 2" xfId="61"/>
    <cellStyle name="常规 145" xfId="62"/>
    <cellStyle name="常规 151" xfId="63"/>
    <cellStyle name="常规 152" xfId="64"/>
    <cellStyle name="常规 154" xfId="65"/>
    <cellStyle name="常规 155" xfId="66"/>
    <cellStyle name="好_2015年预算调整表格(临高）" xfId="67"/>
    <cellStyle name="常规 2" xfId="68"/>
    <cellStyle name="常规 2 2 5" xfId="69"/>
    <cellStyle name="好_洋浦2013年公共财政执行和2014年预算表(省格式)修改_社保基金预算表1.20改" xfId="70"/>
    <cellStyle name="常规 2 2 6" xfId="71"/>
    <cellStyle name="常规_2015年政府性基金编制（总表）" xfId="72"/>
    <cellStyle name="常规 2 3" xfId="73"/>
    <cellStyle name="常规 23" xfId="74"/>
    <cellStyle name="链接单元格 5" xfId="75"/>
    <cellStyle name="常规 3 34" xfId="76"/>
    <cellStyle name="输入 4" xfId="77"/>
    <cellStyle name="常规 3 35" xfId="78"/>
    <cellStyle name="输入 5" xfId="79"/>
    <cellStyle name="常规 7 38" xfId="80"/>
    <cellStyle name="常规 7 43" xfId="81"/>
    <cellStyle name="常规 37" xfId="82"/>
    <cellStyle name="常规 4 34" xfId="83"/>
    <cellStyle name="常规 4 35" xfId="84"/>
    <cellStyle name="好_预算局未分配指标_社保基金预算表1.20改" xfId="85"/>
    <cellStyle name="输出 2 3" xfId="86"/>
    <cellStyle name="常规 4 42" xfId="87"/>
    <cellStyle name="常规 5 43" xfId="88"/>
    <cellStyle name="计算 2 5" xfId="89"/>
    <cellStyle name="常规 58" xfId="90"/>
    <cellStyle name="常规 63" xfId="91"/>
    <cellStyle name="常规 59" xfId="92"/>
    <cellStyle name="常规 64" xfId="93"/>
    <cellStyle name="好_Book1" xfId="94"/>
    <cellStyle name="常规 65" xfId="95"/>
    <cellStyle name="常规 70" xfId="96"/>
    <cellStyle name="常规 67" xfId="97"/>
    <cellStyle name="常规 72" xfId="98"/>
    <cellStyle name="常规 69" xfId="99"/>
    <cellStyle name="常规 74" xfId="100"/>
    <cellStyle name="常规 7 3" xfId="101"/>
    <cellStyle name="常规 7 42" xfId="102"/>
    <cellStyle name="常规 75" xfId="103"/>
    <cellStyle name="常规 80" xfId="104"/>
    <cellStyle name="60% - 强调文字颜色 5 5" xfId="105"/>
    <cellStyle name="汇总 2 5" xfId="106"/>
    <cellStyle name="常规 76" xfId="107"/>
    <cellStyle name="常规 81" xfId="108"/>
    <cellStyle name="常规 77" xfId="109"/>
    <cellStyle name="常规 82" xfId="110"/>
    <cellStyle name="常规 86" xfId="111"/>
    <cellStyle name="常规 91" xfId="112"/>
    <cellStyle name="常规 2 5" xfId="113"/>
    <cellStyle name="检查单元格 2" xfId="114"/>
    <cellStyle name="检查单元格 3" xfId="115"/>
    <cellStyle name="常规 2 6" xfId="116"/>
    <cellStyle name="常规 8 41" xfId="117"/>
    <cellStyle name="常规 88" xfId="118"/>
    <cellStyle name="常规 93" xfId="119"/>
    <cellStyle name="好_洋浦2012年公共财政执行和2013年预算表(省格式)02_国有预算表" xfId="120"/>
    <cellStyle name="常规 89" xfId="121"/>
    <cellStyle name="常规 94" xfId="122"/>
    <cellStyle name="常规 2 4" xfId="123"/>
    <cellStyle name="常规 92" xfId="124"/>
    <cellStyle name="常规 96" xfId="125"/>
    <cellStyle name="常规_2006年全省基金完成情况表1" xfId="126"/>
    <cellStyle name="好_2012年预算（初稿整理)" xfId="127"/>
    <cellStyle name="常规_2008年预算草案表_附件：预算调整方案（上省人大审议表格）_附件2：2015年海南省财政预算调整草案05192" xfId="128"/>
    <cellStyle name="常规_附件22015年海南省财政预算调整草案0515_2016年财力测算1117（二切表） 2" xfId="129"/>
    <cellStyle name="链接单元格 3" xfId="130"/>
    <cellStyle name="好_Book1_1" xfId="131"/>
    <cellStyle name="常规_全省与省本级执行及预算表（最后稿0121" xfId="132"/>
    <cellStyle name="警告文本 2" xfId="133"/>
    <cellStyle name="常规_人大表0121(定稿2）" xfId="134"/>
    <cellStyle name="注释 2 4" xfId="135"/>
    <cellStyle name="解释性文本 2 5" xfId="136"/>
    <cellStyle name="常规_政府性基金（1-14）_基金预算表)" xfId="137"/>
    <cellStyle name="20% - 强调文字颜色 4 2" xfId="138"/>
    <cellStyle name="60% - 强调文字颜色 1 3" xfId="139"/>
    <cellStyle name="差_附件2-2016年省财基建计划草案-截止12.31日数据-2" xfId="140"/>
    <cellStyle name="常规_支出总表0112 2" xfId="141"/>
    <cellStyle name="Currency [0]_353HHC" xfId="142"/>
    <cellStyle name="常规 9 42" xfId="143"/>
    <cellStyle name="好 2 2" xfId="144"/>
    <cellStyle name="警告文本 2 3" xfId="145"/>
    <cellStyle name="警告文本 2 5" xfId="146"/>
    <cellStyle name="好 2 4" xfId="147"/>
    <cellStyle name="好_预算局未分配指标_基金预算表（1-18）_2015年报人大预算表样（洋浦)(1)" xfId="148"/>
    <cellStyle name="好 2 5" xfId="149"/>
    <cellStyle name="警告文本 2 6" xfId="150"/>
    <cellStyle name="好_预算局未分配指标_备选项目（1.12报省政府）" xfId="151"/>
    <cellStyle name="好 2 6" xfId="152"/>
    <cellStyle name="好 6" xfId="153"/>
    <cellStyle name="计算 2 2" xfId="154"/>
    <cellStyle name="常规 5 35" xfId="155"/>
    <cellStyle name="好_(国资）2012年度县城或周边可处置的国有资产情况表" xfId="156"/>
    <cellStyle name="好_洋浦2013年公共财政执行和2014年预算表(省格式)修改_2015年政府性基金编制（总表）(5)_2015年报人大预算表样（洋浦)(1)" xfId="157"/>
    <cellStyle name="强调文字颜色 5 5" xfId="158"/>
    <cellStyle name="40% - 强调文字颜色 6 3" xfId="159"/>
    <cellStyle name="强调文字颜色 6 6" xfId="160"/>
    <cellStyle name="输出 2 2" xfId="161"/>
    <cellStyle name="输入 3" xfId="162"/>
    <cellStyle name="输入 2" xfId="163"/>
    <cellStyle name="强调文字颜色 6 5" xfId="164"/>
    <cellStyle name="好_洋浦2012年公共财政执行和2013年预算表(省格式)02_国有预算表(1)" xfId="165"/>
    <cellStyle name="40% - 强调文字颜色 2 3" xfId="166"/>
    <cellStyle name="着色 3" xfId="167"/>
    <cellStyle name="注释 5" xfId="168"/>
    <cellStyle name="注释 2 5" xfId="169"/>
    <cellStyle name="好_附件1：五指山市申请2015年地方政府债券投资计划表" xfId="170"/>
    <cellStyle name="着色 6" xfId="171"/>
    <cellStyle name="强调文字颜色 5 2" xfId="172"/>
    <cellStyle name="콤마 [0]_BOILER-CO1" xfId="173"/>
    <cellStyle name="통화 [0]_BOILER-CO1" xfId="174"/>
    <cellStyle name="통화_BOILER-CO1" xfId="175"/>
    <cellStyle name="计算 2 4" xfId="176"/>
    <cellStyle name="常规 5 37" xfId="177"/>
    <cellStyle name="常规 5 42" xfId="178"/>
    <cellStyle name="解释性文本 4" xfId="179"/>
    <cellStyle name="解释性文本 2 6" xfId="180"/>
    <cellStyle name="计算 2" xfId="181"/>
    <cellStyle name="常规 66" xfId="182"/>
    <cellStyle name="常规 71" xfId="183"/>
    <cellStyle name="常规 5_附件2：2015年海南省财政预算调整草案05192" xfId="184"/>
    <cellStyle name="输出 5" xfId="185"/>
    <cellStyle name="链接单元格 2 5" xfId="186"/>
    <cellStyle name="计算 2 3" xfId="187"/>
    <cellStyle name="好 3" xfId="188"/>
    <cellStyle name="着色 2" xfId="189"/>
    <cellStyle name="链接单元格 2 6" xfId="190"/>
    <cellStyle name="输出 6" xfId="191"/>
    <cellStyle name="常规 2 20" xfId="192"/>
    <cellStyle name="强调文字颜色 6 2" xfId="193"/>
    <cellStyle name="输出 4" xfId="194"/>
    <cellStyle name="链接单元格 2 4" xfId="195"/>
    <cellStyle name="解释性文本 2 4" xfId="196"/>
    <cellStyle name="强调文字颜色 6 4" xfId="197"/>
    <cellStyle name="样式 1" xfId="198"/>
    <cellStyle name="好_洋浦2014年公共财政执行和2015年预算表(省格式)(1)" xfId="199"/>
    <cellStyle name="着色 4" xfId="200"/>
    <cellStyle name="注释 6" xfId="201"/>
    <cellStyle name="注释 2 2" xfId="202"/>
    <cellStyle name="输出 2 5" xfId="203"/>
    <cellStyle name="输入 6" xfId="204"/>
    <cellStyle name="好_2015年市县新增政府债券项目" xfId="205"/>
    <cellStyle name="40% - 强调文字颜色 5 3" xfId="206"/>
    <cellStyle name="强调文字颜色 5 6" xfId="207"/>
    <cellStyle name="未定义" xfId="208"/>
    <cellStyle name="好_预算局未分配指标_2015年政府性基金编制（总表）_2015年报人大预算表样（洋浦)(1)" xfId="209"/>
    <cellStyle name="好_洋浦2013年公共财政执行和2014年预算表(省格式)修改_基金预算表（1-18）" xfId="210"/>
    <cellStyle name="60% - 强调文字颜色 6 6" xfId="211"/>
    <cellStyle name="好_附件22015年海南省财政预算调整草案0515" xfId="212"/>
    <cellStyle name="强调文字颜色 6 3" xfId="213"/>
    <cellStyle name="好_预算局未分配指标_基金预算表)_2015年报人大预算表样（洋浦)(1)" xfId="214"/>
    <cellStyle name="链接单元格 2 3" xfId="215"/>
    <cellStyle name="输出 3" xfId="216"/>
    <cellStyle name="好_洋浦2013年公共财政执行和2014年预算表(省格式)修改_2015年政府性基金编制（总表）(6)" xfId="217"/>
    <cellStyle name="常规 2 2" xfId="218"/>
    <cellStyle name="好_附件2：2015年海南省财政预算调整草案05192" xfId="219"/>
    <cellStyle name="常规 95" xfId="220"/>
    <cellStyle name="检查单元格 5" xfId="221"/>
    <cellStyle name="链接单元格 2 2" xfId="222"/>
    <cellStyle name="输出 2" xfId="223"/>
    <cellStyle name="着色 1" xfId="224"/>
    <cellStyle name="着色 5" xfId="225"/>
    <cellStyle name="警告文本 2 2" xfId="226"/>
    <cellStyle name="计算 4" xfId="227"/>
    <cellStyle name="好_洋浦2013年公共财政执行和2014年预算表(省格式)修改_基金（150122）" xfId="228"/>
    <cellStyle name="强调文字颜色 1 6" xfId="229"/>
    <cellStyle name="解释性文本 2 3" xfId="230"/>
    <cellStyle name="好_2015年置换及新增债券额度汇总表0504" xfId="231"/>
    <cellStyle name="60% - 强调文字颜色 6 3" xfId="232"/>
    <cellStyle name="检查单元格 2 4" xfId="233"/>
    <cellStyle name="60% - 强调文字颜色 6 5" xfId="234"/>
    <cellStyle name="好_预算局未分配指标_2015年政府性基金编制（总表）(5)" xfId="235"/>
    <cellStyle name="常规 9 43" xfId="236"/>
    <cellStyle name="霓付 [0]_97MBO" xfId="237"/>
    <cellStyle name="强调文字颜色 1 4" xfId="238"/>
    <cellStyle name="60% - 强调文字颜色 6 4" xfId="239"/>
    <cellStyle name="千位[0]_1" xfId="240"/>
    <cellStyle name="检查单元格 2 5" xfId="241"/>
    <cellStyle name="常规_附件二之三" xfId="242"/>
    <cellStyle name="强调文字颜色 1 5" xfId="243"/>
    <cellStyle name="适中 2 6" xfId="244"/>
    <cellStyle name="解释性文本 2 2" xfId="245"/>
    <cellStyle name="强调文字颜色 4 2" xfId="246"/>
    <cellStyle name="Percent [2]" xfId="247"/>
    <cellStyle name="强调文字颜色 3 5" xfId="248"/>
    <cellStyle name="好_Book1_Book1_Book1" xfId="249"/>
    <cellStyle name="强调文字颜色 3 4" xfId="250"/>
    <cellStyle name="强调文字颜色 3 2" xfId="251"/>
    <cellStyle name="常规 7 6" xfId="252"/>
    <cellStyle name="强调文字颜色 1 3" xfId="253"/>
    <cellStyle name="强调文字颜色 1 2" xfId="254"/>
    <cellStyle name="好 4" xfId="255"/>
    <cellStyle name="千分位_ 白土" xfId="256"/>
    <cellStyle name="千分位[0]_ 白土" xfId="257"/>
    <cellStyle name="常规 97" xfId="258"/>
    <cellStyle name="解释性文本 3" xfId="259"/>
    <cellStyle name="输入 2 6" xfId="260"/>
    <cellStyle name="烹拳 [0]_97MBO" xfId="261"/>
    <cellStyle name="注释 2 3" xfId="262"/>
    <cellStyle name="链接单元格 6" xfId="263"/>
    <cellStyle name="好_人大表0121(定稿2）" xfId="264"/>
    <cellStyle name="解释性文本 6" xfId="265"/>
    <cellStyle name="解释性文本 5" xfId="266"/>
    <cellStyle name="强调文字颜色 4 3" xfId="267"/>
    <cellStyle name="检查单元格 4" xfId="268"/>
    <cellStyle name="计算 5" xfId="269"/>
    <cellStyle name="计算 3" xfId="270"/>
    <cellStyle name="好_Book1_Book1" xfId="271"/>
    <cellStyle name="输入 2 3" xfId="272"/>
    <cellStyle name="汇总 5" xfId="273"/>
    <cellStyle name="常规_2014年省本级政府性基金预算收支表（经建处）" xfId="274"/>
    <cellStyle name="常规 4 43" xfId="275"/>
    <cellStyle name="输出 2 4" xfId="276"/>
    <cellStyle name="强调文字颜色 3 3" xfId="277"/>
    <cellStyle name="好_2011年预算附表(打印)_2015年国际旅游岛先行试验区政府预算（1月21日）" xfId="278"/>
    <cellStyle name="输入 2 2" xfId="279"/>
    <cellStyle name="汇总 4" xfId="280"/>
    <cellStyle name="好_洋浦2013年公共财政执行和2014年预算表(省格式)修改_2015年政府性基金编制（总表）_2015年报人大预算表样（洋浦)(1)" xfId="281"/>
    <cellStyle name="好_预算局未分配指标_基金预算表（1-18）" xfId="282"/>
    <cellStyle name="好_预算局未分配指标_基金预算（2015年_2015年报人大预算表样（洋浦)(1)" xfId="283"/>
    <cellStyle name="强调文字颜色 3 6" xfId="284"/>
    <cellStyle name="好_预算局未分配指标_基金预算（2015年" xfId="285"/>
    <cellStyle name="好_预算局未分配指标_2015年政府性基金编制（总表）(6)" xfId="286"/>
    <cellStyle name="好_预算局未分配指标_2015年政府性基金编制（总表）(6)_2015年报人大预算表样（洋浦)(1)" xfId="287"/>
    <cellStyle name="好_预算局未分配指标_2015年政府性基金编制（总表）(5)_2015年报人大预算表样（洋浦)(1)" xfId="288"/>
    <cellStyle name="好 5" xfId="289"/>
    <cellStyle name="好_预算局未分配指标_2015年政府性基金编制（总表）" xfId="290"/>
    <cellStyle name="好_洋浦2014年公共财政执行" xfId="291"/>
    <cellStyle name="好_2015年国际旅游岛先行试验区政府预算（1月21日）" xfId="292"/>
    <cellStyle name="好_洋浦2013年公共财政执行和2014年预算表(省格式)修改_基金预算（2015年_2015年报人大预算表样（洋浦)(1)" xfId="293"/>
    <cellStyle name="好_洋浦2013年公共财政执行和2014年预算表(省格式)修改_基金预算（2015年" xfId="294"/>
    <cellStyle name="链接单元格 4" xfId="295"/>
    <cellStyle name="好_洋浦2013年公共财政执行和2014年预算表(省格式)修改" xfId="296"/>
    <cellStyle name="好_洋浦2013年公共财政执行和2014年预算表(省格式)修改_2015年政府性基金编制（总表）" xfId="297"/>
    <cellStyle name="好_附件2-2016年省财基建计划草案-截止12.31日数据-2" xfId="298"/>
    <cellStyle name="常规 38" xfId="299"/>
    <cellStyle name="常规 43" xfId="300"/>
    <cellStyle name="好_附2：2014年海南省省本级公共财政预算调整方案（草案）" xfId="301"/>
    <cellStyle name="好_2012年刚性支出填报表（第二次汇总）" xfId="302"/>
    <cellStyle name="好_2015年澄迈县财政预算调整草案0629（地债）" xfId="303"/>
    <cellStyle name="好_2014年预算草案表" xfId="304"/>
    <cellStyle name="40% - 强调文字颜色 2 2" xfId="305"/>
    <cellStyle name="60% - 强调文字颜色 2 6" xfId="306"/>
    <cellStyle name="20% - 强调文字颜色 5 5" xfId="307"/>
    <cellStyle name="60% - 强调文字颜色 4 6" xfId="308"/>
    <cellStyle name="常规 6 43" xfId="309"/>
    <cellStyle name="60% - 强调文字颜色 2 5" xfId="310"/>
    <cellStyle name="20% - 强调文字颜色 5 4" xfId="311"/>
    <cellStyle name="60% - 强调文字颜色 4 4" xfId="312"/>
    <cellStyle name="60% - 强调文字颜色 2 3" xfId="313"/>
    <cellStyle name="20% - 强调文字颜色 5 2" xfId="314"/>
    <cellStyle name="常规 2 2 4" xfId="315"/>
    <cellStyle name="20% - 着色 6" xfId="316"/>
    <cellStyle name="常规 2 2 3" xfId="317"/>
    <cellStyle name="40% - 强调文字颜色 1 6" xfId="318"/>
    <cellStyle name="20% - 着色 5" xfId="319"/>
    <cellStyle name="常规 2 2 2" xfId="320"/>
    <cellStyle name="40% - 强调文字颜色 1 5" xfId="321"/>
    <cellStyle name="20% - 着色 4" xfId="322"/>
    <cellStyle name="40% - 强调文字颜色 1 3" xfId="323"/>
    <cellStyle name="20% - 着色 2" xfId="324"/>
    <cellStyle name="差_预算局未分配指标" xfId="325"/>
    <cellStyle name="差_附2：2014年海南省省本级公共财政预算调整方案（草案）" xfId="326"/>
    <cellStyle name="说明文本" xfId="327"/>
    <cellStyle name="差_2012年预算（初稿整理)" xfId="328"/>
    <cellStyle name="20% - 强调文字颜色 2 6" xfId="329"/>
    <cellStyle name="差_预算局未分配指标_基金预算表)_2015年报人大预算表样（洋浦)(1)" xfId="330"/>
    <cellStyle name="常规 108" xfId="331"/>
    <cellStyle name="常规 113" xfId="332"/>
    <cellStyle name="20% - 强调文字颜色 2 2" xfId="333"/>
    <cellStyle name="常规 104" xfId="334"/>
    <cellStyle name="20% - 强调文字颜色 5 6" xfId="335"/>
    <cellStyle name="60% - 着色 4" xfId="336"/>
    <cellStyle name="标题 3 2 6" xfId="337"/>
    <cellStyle name="常规 60" xfId="338"/>
    <cellStyle name="标题 4 4" xfId="339"/>
    <cellStyle name="常规 83" xfId="340"/>
    <cellStyle name="常规 78" xfId="341"/>
    <cellStyle name="差_2015年第一批新增债券安排项目情况表汇总表" xfId="342"/>
    <cellStyle name="표준_0N-HANDLING " xfId="343"/>
    <cellStyle name="差_Book1" xfId="344"/>
    <cellStyle name="强调文字颜色 5 3" xfId="345"/>
    <cellStyle name="差_洋浦2012年公共财政执行和2013年预算表(省格式)02" xfId="346"/>
    <cellStyle name="标题 6" xfId="347"/>
    <cellStyle name="标题" xfId="348"/>
    <cellStyle name="警告文本 6" xfId="349"/>
    <cellStyle name="40% - 强调文字颜色 4" xfId="350"/>
    <cellStyle name="差_预算局未分配指标_基金预算（2015年_2015年报人大预算表样（洋浦)(1)" xfId="351"/>
    <cellStyle name="差_洋浦2013年公共财政执行和2014年预算表(省格式)修改" xfId="352"/>
    <cellStyle name="好_2015年置换及新增债券额度汇总表0515" xfId="353"/>
    <cellStyle name="差_洋浦2013年公共财政执行和2014年预算表(省格式)修改_基金预算表（1-18）" xfId="354"/>
    <cellStyle name="标题 4 2 6" xfId="355"/>
    <cellStyle name="差_洋浦2013年公共财政执行和2014年预算表(省格式)修改_基金预算表)_2015年报人大预算表样（洋浦)(1)" xfId="356"/>
    <cellStyle name="标题 3 5" xfId="357"/>
    <cellStyle name="差_洋浦2013年公共财政执行和2014年预算表(省格式)修改_社保基金预算表1.20改" xfId="358"/>
    <cellStyle name="差_洋浦2014年公共财政执行和2015年预算表(省格式)(1)" xfId="359"/>
    <cellStyle name="60% - 强调文字颜色 1 4" xfId="360"/>
    <cellStyle name="20% - 强调文字颜色 4 3" xfId="361"/>
    <cellStyle name="标题 3 6" xfId="362"/>
    <cellStyle name="警告文本 2 4" xfId="363"/>
    <cellStyle name="好 2 3" xfId="364"/>
    <cellStyle name="差_洋浦2014年公共财政执行和2015年预算表(省格式)(1)_2015年报人大预算表样（洋浦)(1)" xfId="365"/>
    <cellStyle name="常规 8 42" xfId="366"/>
    <cellStyle name="标题 4 2 2" xfId="367"/>
    <cellStyle name="强调文字颜色 2 5" xfId="368"/>
    <cellStyle name="20% - 强调文字颜色 4" xfId="369"/>
    <cellStyle name="常规 130" xfId="370"/>
    <cellStyle name="常规 125" xfId="371"/>
    <cellStyle name="好 2" xfId="372"/>
    <cellStyle name="差_预算局未分配指标_2015年政府性基金编制（总表）(5)" xfId="373"/>
    <cellStyle name="差_预算局未分配指标_2015年政府性基金编制（总表）_2015年报人大预算表样（洋浦)(1)" xfId="374"/>
    <cellStyle name="差_预算局未分配指标_备选项目（1.12报省政府）" xfId="375"/>
    <cellStyle name="常规_附件22015年海南省财政预算调整草案0515_2016年财力测算1117（二切表）" xfId="376"/>
    <cellStyle name="差_附件2：2015年海南省财政预算调整草案05192" xfId="377"/>
    <cellStyle name="差_洋浦2012年公共财政执行和2013年预算表(省格式)02_国有预算表(1)" xfId="378"/>
    <cellStyle name="标题 5 4" xfId="379"/>
    <cellStyle name="输入 2 4" xfId="380"/>
    <cellStyle name="汇总 6" xfId="381"/>
    <cellStyle name="差_预算局未分配指标_基金预算表（1-18）" xfId="382"/>
    <cellStyle name="差_预算局未分配指标_基金预算表)" xfId="383"/>
    <cellStyle name="强调文字颜色 4 6" xfId="384"/>
    <cellStyle name="强调文字颜色 3" xfId="385"/>
    <cellStyle name="警告文本 4" xfId="386"/>
    <cellStyle name="Normal_0105第二套审计报表定稿" xfId="387"/>
    <cellStyle name="40% - 强调文字颜色 2" xfId="388"/>
    <cellStyle name="常规 62" xfId="389"/>
    <cellStyle name="标题 4 6" xfId="390"/>
    <cellStyle name="常规 101" xfId="391"/>
    <cellStyle name="常规 2 35" xfId="392"/>
    <cellStyle name="60% - 强调文字颜色 2" xfId="393"/>
    <cellStyle name="警告文本 3" xfId="394"/>
    <cellStyle name="40% - 强调文字颜色 1" xfId="395"/>
    <cellStyle name="适中" xfId="396"/>
    <cellStyle name="差_洋浦2013年公共财政执行和2014年预算表(省格式)修改_2015年政府性基金编制（总表）(6)" xfId="397"/>
    <cellStyle name="标题 4" xfId="398"/>
    <cellStyle name="40% - 强调文字颜色 4 4" xfId="399"/>
    <cellStyle name="烹拳_97MBO" xfId="400"/>
    <cellStyle name="标题 4 2" xfId="401"/>
    <cellStyle name="콤마_BOILER-CO1" xfId="402"/>
    <cellStyle name="好" xfId="403"/>
    <cellStyle name="常规 2 36" xfId="404"/>
    <cellStyle name="60% - 强调文字颜色 3" xfId="405"/>
    <cellStyle name="强调文字颜色 4 4" xfId="406"/>
    <cellStyle name="_ET_STYLE_NoName_00__昌江县2015第一批政府债券" xfId="407"/>
    <cellStyle name="强调文字颜色 1" xfId="408"/>
    <cellStyle name="差_2012年刚性支出填报表（第二次汇总）" xfId="409"/>
    <cellStyle name="60% - 强调文字颜色 1 2" xfId="410"/>
    <cellStyle name="常规 61" xfId="411"/>
    <cellStyle name="标题 4 5" xfId="412"/>
    <cellStyle name="计算 6" xfId="413"/>
    <cellStyle name="60% - 强调文字颜色 1" xfId="414"/>
    <cellStyle name="标题 5 2" xfId="415"/>
    <cellStyle name="常规 98" xfId="416"/>
    <cellStyle name="差_（文昌）2015年地方政府债券安排计划表（第一批）" xfId="417"/>
    <cellStyle name="检查单元格 2 6" xfId="418"/>
    <cellStyle name="Currency_353HHC" xfId="419"/>
    <cellStyle name="检查单元格" xfId="420"/>
    <cellStyle name="警告文本 5" xfId="421"/>
    <cellStyle name="40% - 强调文字颜色 3" xfId="422"/>
    <cellStyle name="差_洋浦2014年公共财政执行" xfId="423"/>
    <cellStyle name="标题 4 3" xfId="424"/>
    <cellStyle name="千位分隔[0]" xfId="425"/>
    <cellStyle name="已访问的超链接" xfId="426"/>
    <cellStyle name="常规 73" xfId="427"/>
    <cellStyle name="常规 68" xfId="428"/>
    <cellStyle name="标题 3" xfId="429"/>
    <cellStyle name="40% - 强调文字颜色 4 3" xfId="430"/>
    <cellStyle name="计算" xfId="431"/>
    <cellStyle name="差_2015年澄迈县财政预算调整草案0629（地债）" xfId="432"/>
    <cellStyle name="常规 121" xfId="433"/>
    <cellStyle name="常规 116" xfId="434"/>
    <cellStyle name="差" xfId="435"/>
    <cellStyle name="货币" xfId="436"/>
    <cellStyle name="标题 3 4" xfId="437"/>
    <cellStyle name="强调文字颜色 2 4" xfId="438"/>
    <cellStyle name="20% - 强调文字颜色 3" xfId="439"/>
    <cellStyle name="常规 3 43" xfId="440"/>
    <cellStyle name="差_预算局未分配指标_基金（150122）" xfId="441"/>
    <cellStyle name="标题 3 2 3" xfId="442"/>
    <cellStyle name="差_2015年市县新增政府债券项目" xfId="443"/>
    <cellStyle name="差_Book1_1" xfId="444"/>
    <cellStyle name="汇总 3" xfId="445"/>
    <cellStyle name="好_预算局未分配指标" xfId="446"/>
    <cellStyle name="差_2016年省本级项目汇总" xfId="447"/>
    <cellStyle name="60% - 强调文字颜色 6" xfId="448"/>
    <cellStyle name="超链接" xfId="449"/>
    <cellStyle name="差_2011年预算附表(打印)" xfId="450"/>
    <cellStyle name="常规 120" xfId="451"/>
    <cellStyle name="常规 115" xfId="452"/>
    <cellStyle name="标题 1" xfId="453"/>
    <cellStyle name="40% - 强调文字颜色 2 6" xfId="454"/>
    <cellStyle name="60% - 着色 1" xfId="455"/>
    <cellStyle name="输入" xfId="456"/>
    <cellStyle name="无色" xfId="457"/>
    <cellStyle name="差_洋浦2013年公共财政执行和2014年预算表(省格式)修改_基金预算（2015年_2015年报人大预算表样（洋浦)(1)" xfId="458"/>
    <cellStyle name="20% - 强调文字颜色 3 6" xfId="459"/>
    <cellStyle name="汇总 2" xfId="460"/>
    <cellStyle name="常规 2 43" xfId="461"/>
    <cellStyle name="60% - 强调文字颜色 5" xfId="462"/>
    <cellStyle name="差_2015年置换及新增债券额度汇总表0515" xfId="463"/>
    <cellStyle name="no dec" xfId="464"/>
    <cellStyle name="强调文字颜色 2 3" xfId="465"/>
    <cellStyle name="常规_政府性基金（1-14）_基金预算表（1-18）" xfId="466"/>
    <cellStyle name="20% - 强调文字颜色 2" xfId="467"/>
    <cellStyle name="常规 123" xfId="468"/>
    <cellStyle name="常规 118" xfId="469"/>
    <cellStyle name="差_2015年国际旅游岛先行试验区政府预算（1月21日）" xfId="470"/>
    <cellStyle name="差_洋浦2012年公共财政执行和2013年预算表(省格式)02_国有预算表" xfId="471"/>
    <cellStyle name="好_洋浦2013年公共财政执行和2014年预算表(省格式)修改_2015年政府性基金编制（总表）(6)_2015年报人大预算表样（洋浦)(1)" xfId="472"/>
    <cellStyle name="警告文本" xfId="473"/>
    <cellStyle name="标题 1 3" xfId="474"/>
    <cellStyle name="注释" xfId="475"/>
    <cellStyle name="常规 2 42" xfId="476"/>
    <cellStyle name="60% - 强调文字颜色 4" xfId="477"/>
    <cellStyle name="60% - 着色 3" xfId="478"/>
    <cellStyle name="差_洋浦2013年公共财政执行和2014年预算表(省格式)修改_基金预算（2015年" xfId="479"/>
    <cellStyle name="标题 2" xfId="480"/>
    <cellStyle name="千位分隔" xfId="481"/>
    <cellStyle name="强调文字颜色 2 2" xfId="482"/>
    <cellStyle name="好_2011年预算附表(打印)" xfId="483"/>
    <cellStyle name="20% - 强调文字颜色 1" xfId="484"/>
    <cellStyle name="Grey" xfId="485"/>
    <cellStyle name="常规 122" xfId="486"/>
    <cellStyle name="常规 117" xfId="487"/>
    <cellStyle name="差_人大表0121(定稿2）" xfId="488"/>
    <cellStyle name="60% - 着色 2" xfId="489"/>
    <cellStyle name="强调文字颜色 4 5" xfId="490"/>
    <cellStyle name="强调文字颜色 2" xfId="491"/>
    <cellStyle name="常规 34" xfId="492"/>
    <cellStyle name="适中 2 5" xfId="493"/>
    <cellStyle name="常规 7 35" xfId="494"/>
    <cellStyle name="差 2 6" xfId="495"/>
    <cellStyle name="标题 3 2 5" xfId="496"/>
    <cellStyle name="适中 2" xfId="497"/>
    <cellStyle name="百分比" xfId="498"/>
    <cellStyle name="汇总" xfId="499"/>
    <cellStyle name="解释性文本" xfId="500"/>
    <cellStyle name="40% - 强调文字颜色 2 4" xfId="501"/>
    <cellStyle name="差_洋浦2013年公共财政执行和2014年预算表(省格式)修改_2015年政府性基金编制（总表）(5)_2015年报人大预算表样（洋浦)(1)" xfId="502"/>
    <cellStyle name="强调文字颜色 5" xfId="503"/>
    <cellStyle name="强调文字颜色 2 6" xfId="504"/>
    <cellStyle name="_ET_STYLE_NoName_00__Book1" xfId="505"/>
    <cellStyle name="20% - 强调文字颜色 5" xfId="506"/>
    <cellStyle name="常规 126" xfId="507"/>
    <cellStyle name="输出 2 6" xfId="508"/>
    <cellStyle name="货币[0]" xfId="509"/>
    <cellStyle name="RowLevel_0" xfId="510"/>
    <cellStyle name="40% - 强调文字颜色 5" xfId="511"/>
    <cellStyle name="标题 5 3" xfId="512"/>
    <cellStyle name="常规 99" xfId="513"/>
    <cellStyle name="差_洋浦2013年公共财政执行和2014年预算表(省格式)修改_基金预算表)" xfId="514"/>
    <cellStyle name="强调文字颜色 6" xfId="515"/>
    <cellStyle name="20% - 强调文字颜色 6" xfId="516"/>
    <cellStyle name="常规 127" xfId="517"/>
    <cellStyle name="40% - 强调文字颜色 4 2" xfId="518"/>
    <cellStyle name="40% - 强调文字颜色 6" xfId="519"/>
    <cellStyle name="常规 138" xfId="520"/>
    <cellStyle name="常规 143" xfId="521"/>
    <cellStyle name="40% - 着色 5" xfId="522"/>
    <cellStyle name="标题 4 2 5" xfId="523"/>
    <cellStyle name="常规 136" xfId="524"/>
    <cellStyle name="40% - 着色 3" xfId="525"/>
    <cellStyle name="20% - 强调文字颜色 3 2" xfId="526"/>
    <cellStyle name="链接单元格 2" xfId="527"/>
    <cellStyle name="常规 7 16" xfId="528"/>
    <cellStyle name="常规 20" xfId="529"/>
    <cellStyle name="输出" xfId="530"/>
    <cellStyle name="40% - 强调文字颜色 5 6" xfId="531"/>
    <cellStyle name="标题 4 2 4" xfId="532"/>
    <cellStyle name="好_屯昌县2015年新增第一批地方债券资金安排表" xfId="533"/>
    <cellStyle name="常规 8 39" xfId="534"/>
    <cellStyle name="差_预算局未分配指标_基金预算（2015年" xfId="535"/>
    <cellStyle name="计算 2 6" xfId="536"/>
    <cellStyle name="差_洋浦2013年公共财政执行和2014年预算表(省格式)修改_2015年政府性基金编制（总表）" xfId="537"/>
    <cellStyle name="40% - 着色 2" xfId="538"/>
    <cellStyle name="常规 135" xfId="539"/>
    <cellStyle name="常规 140" xfId="540"/>
    <cellStyle name="检查单元格 6" xfId="541"/>
    <cellStyle name="链接单元格" xfId="542"/>
    <cellStyle name="差_附件22015年海南省财政预算调整草案0515" xfId="543"/>
    <cellStyle name="差_2014年预算草案表" xfId="544"/>
    <cellStyle name="常规 90" xfId="545"/>
    <cellStyle name="常规 85" xfId="546"/>
    <cellStyle name="差_预算局未分配指标_基金预算表（1-18）_2015年报人大预算表样（洋浦)(1)" xfId="547"/>
    <cellStyle name="40% - 着色 1" xfId="548"/>
    <cellStyle name="钎霖_laroux" xfId="549"/>
    <cellStyle name="常规 134" xfId="550"/>
    <cellStyle name="常规 129" xfId="551"/>
    <cellStyle name="常规 8 43" xfId="552"/>
    <cellStyle name="好_2015年第一批新增债券安排项目情况表汇总表" xfId="553"/>
    <cellStyle name="标题 4 2 3" xfId="554"/>
    <cellStyle name="常规 5 2" xfId="555"/>
    <cellStyle name="常规 137" xfId="556"/>
    <cellStyle name="40% - 着色 4" xfId="557"/>
    <cellStyle name="常规_全省与省本级执行及预算表（最后稿0121 2" xfId="558"/>
    <cellStyle name="差_Book1_Book1" xfId="559"/>
    <cellStyle name="差_2015年置换及新增债券额度汇总表0504" xfId="560"/>
    <cellStyle name="常规 3" xfId="561"/>
    <cellStyle name="标题 9" xfId="562"/>
    <cellStyle name="常规 7 10" xfId="563"/>
    <cellStyle name="差_洋浦2013年公共财政执行和2014年预算表(省格式)修改_2015年政府性基金编制（总表）(6)_2015年报人大预算表样（洋浦)(1)" xfId="564"/>
    <cellStyle name="标题 3 3" xfId="565"/>
    <cellStyle name="常规 12 2" xfId="566"/>
    <cellStyle name="常规 103" xfId="567"/>
    <cellStyle name="常规 2_2015年澄迈县财政预算调整草案0629（地债）" xfId="568"/>
    <cellStyle name="Normal - Style1" xfId="569"/>
    <cellStyle name="差 3" xfId="570"/>
    <cellStyle name="常规 133" xfId="571"/>
    <cellStyle name="常规 128" xfId="572"/>
    <cellStyle name="霓付_97MBO" xfId="573"/>
    <cellStyle name="强调文字颜色 4" xfId="574"/>
    <cellStyle name="常规 7 20" xfId="575"/>
    <cellStyle name="常规 14" xfId="576"/>
    <cellStyle name="常规 114" xfId="577"/>
    <cellStyle name="常规 109" xfId="578"/>
    <cellStyle name="差_2011年预算附表(打印)_2015年国际旅游岛先行试验区政府预算（1月21日）" xfId="579"/>
    <cellStyle name="差_预算局未分配指标_2015年政府性基金编制（总表）(5)_2015年报人大预算表样（洋浦)(1)" xfId="580"/>
    <cellStyle name="标题 5 5" xfId="581"/>
    <cellStyle name="常规 102" xfId="582"/>
    <cellStyle name="输入 2 5" xfId="583"/>
    <cellStyle name="解释性文本 2" xfId="584"/>
    <cellStyle name="差_预算局未分配指标_社保基金预算表1.20改" xfId="585"/>
    <cellStyle name="标题 3 2 4" xfId="586"/>
    <cellStyle name="适中 2 4" xfId="587"/>
    <cellStyle name="常规 7 29" xfId="588"/>
    <cellStyle name="差 2 5" xfId="589"/>
    <cellStyle name="常规 28" xfId="590"/>
    <cellStyle name="适中 2 3" xfId="591"/>
    <cellStyle name="差 2 4" xfId="592"/>
    <cellStyle name="常规 7 33" xfId="593"/>
    <cellStyle name="标题 8" xfId="594"/>
    <cellStyle name="适中 2 2" xfId="595"/>
    <cellStyle name="差 2 3" xfId="596"/>
    <cellStyle name="常规 31" xfId="597"/>
    <cellStyle name="60% - 强调文字颜色 4 5" xfId="598"/>
    <cellStyle name="常规 100" xfId="599"/>
    <cellStyle name="标题 2 2 6" xfId="600"/>
    <cellStyle name="标题 3 2 2" xfId="601"/>
    <cellStyle name="常规 3 42" xfId="602"/>
    <cellStyle name="好_洋浦2014年公共财政执行和2015年预算表(省格式)(1)_2015年报人大预算表样（洋浦)(1)" xfId="603"/>
    <cellStyle name="标题 7" xfId="604"/>
    <cellStyle name="标题 3 2" xfId="605"/>
    <cellStyle name="常规_政府性基金（1-14）" xfId="606"/>
    <cellStyle name="标题 2 6" xfId="607"/>
    <cellStyle name="标题 2 5" xfId="608"/>
    <cellStyle name="差_2015年预算调整表格(临高）" xfId="609"/>
    <cellStyle name="差 6" xfId="610"/>
    <cellStyle name="标题 2 4" xfId="611"/>
    <cellStyle name="常规 124" xfId="612"/>
    <cellStyle name="常规 119" xfId="613"/>
    <cellStyle name="好_洋浦2013年公共财政执行和2014年预算表(省格式)修改_基金预算表)" xfId="614"/>
    <cellStyle name="差 5" xfId="615"/>
    <cellStyle name="标题 2 3" xfId="616"/>
    <cellStyle name="标题 2 2 5" xfId="617"/>
    <cellStyle name="差_洋浦2013年公共财政执行和2014年预算表(省格式)修改_基金（150122）" xfId="618"/>
    <cellStyle name="标题 2 2 4" xfId="619"/>
    <cellStyle name="差_洋浦2013年公共财政执行和2014年预算表(省格式)修改_2015年政府性基金编制（总表）_2015年报人大预算表样（洋浦)(1)" xfId="620"/>
    <cellStyle name="标题 2 2 3" xfId="621"/>
    <cellStyle name="标题 2 2 2" xfId="622"/>
    <cellStyle name="差 4" xfId="623"/>
    <cellStyle name="标题 2 2" xfId="624"/>
    <cellStyle name="好_预算局未分配指标_基金预算表)" xfId="625"/>
    <cellStyle name="标题 1 6" xfId="626"/>
    <cellStyle name="40% - 强调文字颜色 6 2" xfId="627"/>
    <cellStyle name="Input [yellow]" xfId="628"/>
    <cellStyle name="差_附件1：五指山市申请2015年地方政府债券投资计划表" xfId="629"/>
    <cellStyle name="标题 1 5" xfId="630"/>
    <cellStyle name="千位分隔 2" xfId="631"/>
    <cellStyle name="强调文字颜色 5 4" xfId="632"/>
    <cellStyle name="差_Book1_Book1_Book1" xfId="633"/>
    <cellStyle name="20% - 强调文字颜色 1 2" xfId="634"/>
    <cellStyle name="标题 1 2 6" xfId="635"/>
    <cellStyle name="好_洋浦2013年公共财政执行和2014年预算表(省格式)修改_2015年政府性基金编制（总表）(5)" xfId="636"/>
    <cellStyle name="标题 1 2 5" xfId="637"/>
    <cellStyle name="常规 7" xfId="638"/>
    <cellStyle name="常规 6" xfId="639"/>
    <cellStyle name="标题 1 2 4" xfId="640"/>
    <cellStyle name="常规 5" xfId="641"/>
    <cellStyle name="标题 1 2 3" xfId="642"/>
    <cellStyle name="差_预算局未分配指标_2015年政府性基金编制（总表）(6)_2015年报人大预算表样（洋浦)(1)" xfId="643"/>
    <cellStyle name="注释 2 6" xfId="644"/>
    <cellStyle name="常规 4" xfId="645"/>
    <cellStyle name="标题 1 2 2" xfId="646"/>
    <cellStyle name="标题 1 2" xfId="647"/>
    <cellStyle name="差 2 2" xfId="648"/>
    <cellStyle name="常规 25" xfId="649"/>
    <cellStyle name="常规 7 26" xfId="650"/>
    <cellStyle name="标题 1 4" xfId="651"/>
    <cellStyle name="40% - 强调文字颜色 5 2" xfId="652"/>
    <cellStyle name="e鯪9Y_x000b_" xfId="653"/>
    <cellStyle name="Comma [0]_laroux" xfId="654"/>
    <cellStyle name="20% - 强调文字颜色 4 5" xfId="655"/>
    <cellStyle name="60% - 强调文字颜色 1 6" xfId="656"/>
    <cellStyle name="差_(国资）2012年度县城或周边可处置的国有资产情况表" xfId="657"/>
    <cellStyle name="20% - 强调文字颜色 3 5" xfId="658"/>
    <cellStyle name="40% - 强调文字颜色 6 6" xfId="659"/>
    <cellStyle name="20% - 强调文字颜色 3 4" xfId="660"/>
    <cellStyle name="好_2016年省本级项目汇总" xfId="661"/>
    <cellStyle name="20% - 强调文字颜色 3 3" xfId="662"/>
    <cellStyle name="标题 5 6" xfId="663"/>
    <cellStyle name="好_洋浦2012年公共财政执行和2013年预算表(省格式)02" xfId="664"/>
    <cellStyle name="常规 112" xfId="665"/>
    <cellStyle name="常规 107" xfId="666"/>
    <cellStyle name="20% - 强调文字颜色 2 5" xfId="667"/>
    <cellStyle name="常规 111" xfId="668"/>
    <cellStyle name="常规 106" xfId="669"/>
    <cellStyle name="20% - 强调文字颜色 2 4" xfId="670"/>
    <cellStyle name="20% - 强调文字颜色 1 5" xfId="671"/>
    <cellStyle name="40% - 强调文字颜色 4 6" xfId="672"/>
    <cellStyle name="检查单元格 2 3" xfId="673"/>
    <cellStyle name="20% - 强调文字颜色 4 6" xfId="674"/>
    <cellStyle name="_ET_STYLE_NoName_00__屯昌县2015年新增第一批地方债券资金安排表" xfId="675"/>
    <cellStyle name="好_洋浦2013年公共财政执行和2014年预算表(省格式)修改_基金预算表)_2015年报人大预算表样（洋浦)(1)" xfId="676"/>
    <cellStyle name="20% - 强调文字颜色 1 3" xfId="677"/>
    <cellStyle name="40% - 强调文字颜色 1 2" xfId="678"/>
    <cellStyle name="20% - 着色 1" xfId="679"/>
    <cellStyle name="60% - 强调文字颜色 4 3" xfId="680"/>
    <cellStyle name="差_预算局未分配指标_2015年政府性基金编制（总表）" xfId="681"/>
    <cellStyle name="60% - 强调文字颜色 3 3" xfId="682"/>
    <cellStyle name="20% - 强调文字颜色 6 2" xfId="683"/>
    <cellStyle name="60% - 着色 6" xfId="684"/>
    <cellStyle name="20% - 强调文字颜色 1 4" xfId="685"/>
    <cellStyle name="标题 5" xfId="686"/>
    <cellStyle name="检查单元格 2 2" xfId="687"/>
    <cellStyle name="40% - 强调文字颜色 4 5" xfId="688"/>
    <cellStyle name="差_预算局未分配指标_2015年政府性基金编制（总表）(6)" xfId="689"/>
    <cellStyle name="60% - 强调文字颜色 3 2" xfId="690"/>
    <cellStyle name="60% - 着色 5" xfId="691"/>
    <cellStyle name="20% - 强调文字颜色 2 3" xfId="692"/>
    <cellStyle name="常规 110" xfId="693"/>
    <cellStyle name="常规 105" xfId="694"/>
    <cellStyle name="常规_2009年政府预算表1-4" xfId="695"/>
    <cellStyle name="注释 4" xfId="696"/>
    <cellStyle name="_ET_STYLE_NoName_00_" xfId="697"/>
    <cellStyle name="20% - 强调文字颜色 6 6" xfId="698"/>
    <cellStyle name="60% - 强调文字颜色 4 2" xfId="699"/>
    <cellStyle name="20% - 强调文字颜色 1 6" xfId="700"/>
    <cellStyle name="千位_1" xfId="701"/>
    <cellStyle name="20% - 强调文字颜色 4 4" xfId="702"/>
    <cellStyle name="60% - 强调文字颜色 1 5" xfId="703"/>
    <cellStyle name="好_预算局未分配指标_基金（150122）" xfId="704"/>
    <cellStyle name="好_洋浦2013年公共财政执行和2014年预算表(省格式)修改_基金预算表（1-18）_2015年报人大预算表样（洋浦)(1)" xfId="705"/>
    <cellStyle name="差_洋浦2013年公共财政执行和2014年预算表(省格式)修改_2015年政府性基金编制（总表）(5)" xfId="706"/>
    <cellStyle name="20% - 强调文字颜色 5 3" xfId="707"/>
    <cellStyle name="60% - 强调文字颜色 2 4" xfId="708"/>
    <cellStyle name="常规 6 37" xfId="709"/>
    <cellStyle name="常规 6 42" xfId="710"/>
    <cellStyle name="40% - 强调文字颜色 1 4" xfId="711"/>
    <cellStyle name="20% - 着色 3" xfId="712"/>
    <cellStyle name="20% - 强调文字颜色 6 3" xfId="713"/>
    <cellStyle name="常规_支出总表0112" xfId="714"/>
    <cellStyle name="60% - 强调文字颜色 3 4" xfId="715"/>
    <cellStyle name="好_（文昌）2015年地方政府债券安排计划表（第一批）" xfId="716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G:\Documents%20and%20Settings\lenovo\&#26700;&#38754;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H:\lbw\&#20999;&#22359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os\&#35768;&#40527;\&#26032;&#24314;&#25991;&#20214;&#22841;\&#39044;&#31639;&#35843;&#25972;&#12289;&#36861;&#21152;\&#21382;&#24180;&#35843;&#25972;&#39044;&#31639;\&#21076;&#38500;&#28041;&#23494;&#31185;&#30446;&#21518;\C:\&#25919;&#24220;&#20538;&#21048;\2017&#24180;&#22320;&#20538;\&#25253;&#20154;&#22823;\&#38468;&#34920;&#25253;&#20154;&#22823;0509(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  <sheetName val="#REF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2"/>
      <sheetName val="3"/>
      <sheetName val="4"/>
      <sheetName val="市县申请项目"/>
      <sheetName val="省本级 (2)"/>
      <sheetName val="Sheet1"/>
    </sheetNames>
    <sheetDataSet>
      <sheetData sheetId="0"/>
      <sheetData sheetId="1"/>
      <sheetData sheetId="2"/>
      <sheetData sheetId="3"/>
      <sheetData sheetId="4">
        <row r="8">
          <cell r="W8">
            <v>45700</v>
          </cell>
        </row>
        <row r="27">
          <cell r="W27">
            <v>4500</v>
          </cell>
        </row>
        <row r="29">
          <cell r="W29">
            <v>15800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  <pageSetUpPr fitToPage="1"/>
  </sheetPr>
  <dimension ref="A1:P21"/>
  <sheetViews>
    <sheetView showGridLines="0" showZeros="0" tabSelected="1" workbookViewId="0" topLeftCell="A1">
      <selection activeCell="I25" sqref="I25"/>
    </sheetView>
  </sheetViews>
  <sheetFormatPr defaultColWidth="7.00390625" defaultRowHeight="14.25"/>
  <cols>
    <col min="1" max="1" width="15.00390625" style="163" customWidth="1"/>
    <col min="2" max="32" width="9.00390625" style="163" customWidth="1"/>
    <col min="33" max="16384" width="7.00390625" style="163" customWidth="1"/>
  </cols>
  <sheetData>
    <row r="1" ht="14.25">
      <c r="A1" s="164"/>
    </row>
    <row r="2" ht="33" customHeight="1">
      <c r="A2" s="165"/>
    </row>
    <row r="3" ht="22.5">
      <c r="A3" s="165"/>
    </row>
    <row r="4" ht="20.25">
      <c r="A4" s="166"/>
    </row>
    <row r="9" ht="27" customHeight="1"/>
    <row r="10" spans="1:16" ht="55.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spans="1:16" ht="11.25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6" ht="42">
      <c r="A12" s="168" t="s">
        <v>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6" ht="30" customHeight="1"/>
    <row r="18" ht="27" customHeight="1"/>
    <row r="19" ht="48" customHeight="1"/>
    <row r="20" spans="1:16" ht="35.25">
      <c r="A20" s="169" t="s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pans="1:16" s="162" customFormat="1" ht="35.25">
      <c r="A21" s="170" t="s">
        <v>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</sheetData>
  <mergeCells count="4">
    <mergeCell ref="A10:P10"/>
    <mergeCell ref="A12:P12"/>
    <mergeCell ref="A20:P20"/>
    <mergeCell ref="A21:P21"/>
  </mergeCells>
  <printOptions horizontalCentered="1"/>
  <pageMargins left="0.747916666666667" right="0.747916666666667" top="0.984027777777778" bottom="0.984027777777778" header="0.511111111111111" footer="0.511111111111111"/>
  <pageSetup fitToHeight="37" fitToWidth="1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HW78"/>
  <sheetViews>
    <sheetView showGridLines="0" showZeros="0" workbookViewId="0" topLeftCell="A19">
      <selection activeCell="C38" sqref="C38"/>
    </sheetView>
  </sheetViews>
  <sheetFormatPr defaultColWidth="9.00390625" defaultRowHeight="14.25"/>
  <cols>
    <col min="1" max="1" width="42.375" style="113" customWidth="1"/>
    <col min="2" max="2" width="14.50390625" style="114" customWidth="1"/>
    <col min="3" max="3" width="10.75390625" style="114" customWidth="1"/>
    <col min="4" max="4" width="14.50390625" style="114" customWidth="1"/>
    <col min="5" max="5" width="44.125" style="115" customWidth="1"/>
    <col min="6" max="6" width="14.50390625" style="114" customWidth="1"/>
    <col min="7" max="7" width="10.75390625" style="116" customWidth="1"/>
    <col min="8" max="8" width="14.50390625" style="116" customWidth="1"/>
    <col min="9" max="231" width="9.00390625" style="116" customWidth="1"/>
    <col min="232" max="16384" width="9.00390625" style="117" customWidth="1"/>
  </cols>
  <sheetData>
    <row r="1" spans="1:5" ht="18.75">
      <c r="A1" s="118" t="s">
        <v>3</v>
      </c>
      <c r="E1" s="116"/>
    </row>
    <row r="2" spans="1:8" s="106" customFormat="1" ht="25.5">
      <c r="A2" s="119" t="s">
        <v>4</v>
      </c>
      <c r="B2" s="119"/>
      <c r="C2" s="119"/>
      <c r="D2" s="119"/>
      <c r="E2" s="119"/>
      <c r="F2" s="119"/>
      <c r="G2" s="119"/>
      <c r="H2" s="119"/>
    </row>
    <row r="3" spans="1:8" s="107" customFormat="1" ht="16.5" customHeight="1">
      <c r="A3" s="120"/>
      <c r="B3" s="121"/>
      <c r="C3" s="121"/>
      <c r="D3" s="121"/>
      <c r="H3" s="68" t="s">
        <v>5</v>
      </c>
    </row>
    <row r="4" spans="1:231" s="108" customFormat="1" ht="20.1" customHeight="1">
      <c r="A4" s="122" t="s">
        <v>6</v>
      </c>
      <c r="B4" s="123"/>
      <c r="C4" s="123"/>
      <c r="D4" s="124"/>
      <c r="E4" s="144" t="s">
        <v>7</v>
      </c>
      <c r="F4" s="144"/>
      <c r="G4" s="144"/>
      <c r="H4" s="14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</row>
    <row r="5" spans="1:231" s="109" customFormat="1" ht="20.1" customHeight="1">
      <c r="A5" s="125" t="s">
        <v>8</v>
      </c>
      <c r="B5" s="47" t="s">
        <v>9</v>
      </c>
      <c r="C5" s="47" t="s">
        <v>10</v>
      </c>
      <c r="D5" s="47" t="s">
        <v>11</v>
      </c>
      <c r="E5" s="145" t="s">
        <v>12</v>
      </c>
      <c r="F5" s="47" t="s">
        <v>9</v>
      </c>
      <c r="G5" s="47" t="s">
        <v>10</v>
      </c>
      <c r="H5" s="47" t="s">
        <v>11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</row>
    <row r="6" spans="1:231" s="109" customFormat="1" ht="20.1" customHeight="1">
      <c r="A6" s="125" t="s">
        <v>13</v>
      </c>
      <c r="B6" s="47">
        <v>1</v>
      </c>
      <c r="C6" s="47">
        <v>2</v>
      </c>
      <c r="D6" s="47">
        <v>3</v>
      </c>
      <c r="E6" s="145" t="s">
        <v>13</v>
      </c>
      <c r="F6" s="47">
        <v>4</v>
      </c>
      <c r="G6" s="47">
        <v>5</v>
      </c>
      <c r="H6" s="47">
        <v>6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</row>
    <row r="7" spans="1:231" s="109" customFormat="1" ht="20.1" customHeight="1">
      <c r="A7" s="126" t="s">
        <v>14</v>
      </c>
      <c r="B7" s="127">
        <f>SUM(B8,B18)</f>
        <v>2210151</v>
      </c>
      <c r="C7" s="127">
        <f>SUM(C8,C18)</f>
        <v>0</v>
      </c>
      <c r="D7" s="127">
        <f>SUM(D8,D18)</f>
        <v>2210151</v>
      </c>
      <c r="E7" s="126" t="s">
        <v>15</v>
      </c>
      <c r="F7" s="146">
        <f aca="true" t="shared" si="0" ref="F7:H7">SUM(F8:F30)</f>
        <v>3426819</v>
      </c>
      <c r="G7" s="146">
        <f t="shared" si="0"/>
        <v>92000</v>
      </c>
      <c r="H7" s="146">
        <f t="shared" si="0"/>
        <v>3518819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</row>
    <row r="8" spans="1:231" s="110" customFormat="1" ht="20.1" customHeight="1">
      <c r="A8" s="128" t="s">
        <v>16</v>
      </c>
      <c r="B8" s="129">
        <f>SUM(B9:B17)</f>
        <v>1919136</v>
      </c>
      <c r="C8" s="130">
        <f>SUM(C9:C17)</f>
        <v>0</v>
      </c>
      <c r="D8" s="130">
        <f>B8+C8</f>
        <v>1919136</v>
      </c>
      <c r="E8" s="147" t="s">
        <v>17</v>
      </c>
      <c r="F8" s="130">
        <v>334864</v>
      </c>
      <c r="G8" s="139"/>
      <c r="H8" s="130">
        <f>F8+G8</f>
        <v>334864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</row>
    <row r="9" spans="1:231" s="110" customFormat="1" ht="20.1" customHeight="1">
      <c r="A9" s="131" t="s">
        <v>18</v>
      </c>
      <c r="B9" s="129">
        <v>812021</v>
      </c>
      <c r="C9" s="130"/>
      <c r="D9" s="130">
        <f aca="true" t="shared" si="1" ref="D9">B9+C9</f>
        <v>812021</v>
      </c>
      <c r="E9" s="147" t="s">
        <v>19</v>
      </c>
      <c r="F9" s="130">
        <v>9429</v>
      </c>
      <c r="G9" s="139"/>
      <c r="H9" s="130">
        <f aca="true" t="shared" si="2" ref="H9">F9+G9</f>
        <v>9429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</row>
    <row r="10" spans="1:231" s="110" customFormat="1" ht="20.1" customHeight="1">
      <c r="A10" s="131" t="s">
        <v>20</v>
      </c>
      <c r="B10" s="129"/>
      <c r="C10" s="130"/>
      <c r="D10" s="130">
        <f aca="true" t="shared" si="3" ref="D10:D24">B10+C10</f>
        <v>0</v>
      </c>
      <c r="E10" s="147" t="s">
        <v>21</v>
      </c>
      <c r="F10" s="130">
        <v>19188</v>
      </c>
      <c r="G10" s="130"/>
      <c r="H10" s="130">
        <f aca="true" t="shared" si="4" ref="H10:H30">F10+G10</f>
        <v>19188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</row>
    <row r="11" spans="1:231" s="110" customFormat="1" ht="20.1" customHeight="1">
      <c r="A11" s="131" t="s">
        <v>22</v>
      </c>
      <c r="B11" s="129">
        <v>293970</v>
      </c>
      <c r="C11" s="130"/>
      <c r="D11" s="130">
        <f t="shared" si="3"/>
        <v>293970</v>
      </c>
      <c r="E11" s="147" t="s">
        <v>23</v>
      </c>
      <c r="F11" s="130">
        <v>360611</v>
      </c>
      <c r="G11" s="130"/>
      <c r="H11" s="130">
        <f t="shared" si="4"/>
        <v>360611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</row>
    <row r="12" spans="1:231" s="110" customFormat="1" ht="20.1" customHeight="1">
      <c r="A12" s="131" t="s">
        <v>24</v>
      </c>
      <c r="B12" s="129">
        <v>81460</v>
      </c>
      <c r="C12" s="130"/>
      <c r="D12" s="130">
        <f t="shared" si="3"/>
        <v>81460</v>
      </c>
      <c r="E12" s="147" t="s">
        <v>25</v>
      </c>
      <c r="F12" s="130">
        <v>384311</v>
      </c>
      <c r="G12" s="130">
        <f>'[4]4'!W8</f>
        <v>45700</v>
      </c>
      <c r="H12" s="130">
        <f t="shared" si="4"/>
        <v>430011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</row>
    <row r="13" spans="1:231" s="110" customFormat="1" ht="20.1" customHeight="1">
      <c r="A13" s="131" t="s">
        <v>26</v>
      </c>
      <c r="B13" s="129">
        <v>108100</v>
      </c>
      <c r="C13" s="130"/>
      <c r="D13" s="130">
        <f t="shared" si="3"/>
        <v>108100</v>
      </c>
      <c r="E13" s="147" t="s">
        <v>27</v>
      </c>
      <c r="F13" s="130">
        <v>54262</v>
      </c>
      <c r="G13" s="130"/>
      <c r="H13" s="130">
        <f t="shared" si="4"/>
        <v>54262</v>
      </c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</row>
    <row r="14" spans="1:231" s="110" customFormat="1" ht="20.1" customHeight="1">
      <c r="A14" s="131" t="s">
        <v>28</v>
      </c>
      <c r="B14" s="129">
        <v>86000</v>
      </c>
      <c r="C14" s="130"/>
      <c r="D14" s="130">
        <f t="shared" si="3"/>
        <v>86000</v>
      </c>
      <c r="E14" s="147" t="s">
        <v>29</v>
      </c>
      <c r="F14" s="130">
        <v>87783</v>
      </c>
      <c r="G14" s="130">
        <f>'[4]4'!W27</f>
        <v>4500</v>
      </c>
      <c r="H14" s="130">
        <f t="shared" si="4"/>
        <v>92283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</row>
    <row r="15" spans="1:231" s="110" customFormat="1" ht="20.1" customHeight="1">
      <c r="A15" s="131" t="s">
        <v>30</v>
      </c>
      <c r="B15" s="129">
        <v>310500</v>
      </c>
      <c r="C15" s="130"/>
      <c r="D15" s="130">
        <f t="shared" si="3"/>
        <v>310500</v>
      </c>
      <c r="E15" s="147" t="s">
        <v>31</v>
      </c>
      <c r="F15" s="130">
        <v>591301</v>
      </c>
      <c r="G15" s="130"/>
      <c r="H15" s="130">
        <f t="shared" si="4"/>
        <v>591301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</row>
    <row r="16" spans="1:231" s="110" customFormat="1" ht="20.1" customHeight="1">
      <c r="A16" s="131" t="s">
        <v>32</v>
      </c>
      <c r="B16" s="129">
        <v>115285</v>
      </c>
      <c r="C16" s="130"/>
      <c r="D16" s="130">
        <f t="shared" si="3"/>
        <v>115285</v>
      </c>
      <c r="E16" s="147" t="s">
        <v>33</v>
      </c>
      <c r="F16" s="130">
        <v>220873</v>
      </c>
      <c r="G16" s="130">
        <f>'[4]4'!W29</f>
        <v>15800</v>
      </c>
      <c r="H16" s="130">
        <f t="shared" si="4"/>
        <v>236673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</row>
    <row r="17" spans="1:231" s="110" customFormat="1" ht="20.1" customHeight="1">
      <c r="A17" s="131" t="s">
        <v>34</v>
      </c>
      <c r="B17" s="129">
        <v>111800</v>
      </c>
      <c r="C17" s="130"/>
      <c r="D17" s="130">
        <f t="shared" si="3"/>
        <v>111800</v>
      </c>
      <c r="E17" s="147" t="s">
        <v>35</v>
      </c>
      <c r="F17" s="130">
        <v>32149</v>
      </c>
      <c r="G17" s="130"/>
      <c r="H17" s="130">
        <f t="shared" si="4"/>
        <v>32149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</row>
    <row r="18" spans="1:231" s="110" customFormat="1" ht="20.1" customHeight="1">
      <c r="A18" s="128" t="s">
        <v>36</v>
      </c>
      <c r="B18" s="129">
        <f>SUM(B19:B24)</f>
        <v>291015</v>
      </c>
      <c r="C18" s="130">
        <f>SUM(C19:C24)</f>
        <v>0</v>
      </c>
      <c r="D18" s="130">
        <f t="shared" si="3"/>
        <v>291015</v>
      </c>
      <c r="E18" s="147" t="s">
        <v>37</v>
      </c>
      <c r="F18" s="130">
        <v>5226</v>
      </c>
      <c r="G18" s="130"/>
      <c r="H18" s="130">
        <f t="shared" si="4"/>
        <v>5226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</row>
    <row r="19" spans="1:231" s="110" customFormat="1" ht="20.1" customHeight="1">
      <c r="A19" s="131" t="s">
        <v>38</v>
      </c>
      <c r="B19" s="129">
        <v>122725</v>
      </c>
      <c r="C19" s="130"/>
      <c r="D19" s="130">
        <f t="shared" si="3"/>
        <v>122725</v>
      </c>
      <c r="E19" s="147" t="s">
        <v>39</v>
      </c>
      <c r="F19" s="130">
        <v>222074</v>
      </c>
      <c r="G19" s="130"/>
      <c r="H19" s="130">
        <f t="shared" si="4"/>
        <v>222074</v>
      </c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  <c r="GE19" s="155"/>
      <c r="GF19" s="155"/>
      <c r="GG19" s="155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155"/>
      <c r="HC19" s="155"/>
      <c r="HD19" s="155"/>
      <c r="HE19" s="155"/>
      <c r="HF19" s="155"/>
      <c r="HG19" s="155"/>
      <c r="HH19" s="155"/>
      <c r="HI19" s="155"/>
      <c r="HJ19" s="155"/>
      <c r="HK19" s="155"/>
      <c r="HL19" s="155"/>
      <c r="HM19" s="155"/>
      <c r="HN19" s="155"/>
      <c r="HO19" s="155"/>
      <c r="HP19" s="155"/>
      <c r="HQ19" s="155"/>
      <c r="HR19" s="155"/>
      <c r="HS19" s="155"/>
      <c r="HT19" s="155"/>
      <c r="HU19" s="155"/>
      <c r="HV19" s="155"/>
      <c r="HW19" s="155"/>
    </row>
    <row r="20" spans="1:231" s="110" customFormat="1" ht="20.1" customHeight="1">
      <c r="A20" s="131" t="s">
        <v>40</v>
      </c>
      <c r="B20" s="129">
        <v>59184</v>
      </c>
      <c r="C20" s="130"/>
      <c r="D20" s="130">
        <f t="shared" si="3"/>
        <v>59184</v>
      </c>
      <c r="E20" s="147" t="s">
        <v>41</v>
      </c>
      <c r="F20" s="130">
        <v>588099</v>
      </c>
      <c r="G20" s="130">
        <v>26000</v>
      </c>
      <c r="H20" s="130">
        <f t="shared" si="4"/>
        <v>614099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  <c r="GE20" s="155"/>
      <c r="GF20" s="155"/>
      <c r="GG20" s="155"/>
      <c r="GH20" s="155"/>
      <c r="GI20" s="155"/>
      <c r="GJ20" s="155"/>
      <c r="GK20" s="155"/>
      <c r="GL20" s="155"/>
      <c r="GM20" s="155"/>
      <c r="GN20" s="155"/>
      <c r="GO20" s="155"/>
      <c r="GP20" s="155"/>
      <c r="GQ20" s="155"/>
      <c r="GR20" s="155"/>
      <c r="GS20" s="155"/>
      <c r="GT20" s="155"/>
      <c r="GU20" s="155"/>
      <c r="GV20" s="155"/>
      <c r="GW20" s="155"/>
      <c r="GX20" s="155"/>
      <c r="GY20" s="155"/>
      <c r="GZ20" s="155"/>
      <c r="HA20" s="155"/>
      <c r="HB20" s="155"/>
      <c r="HC20" s="155"/>
      <c r="HD20" s="155"/>
      <c r="HE20" s="155"/>
      <c r="HF20" s="155"/>
      <c r="HG20" s="155"/>
      <c r="HH20" s="155"/>
      <c r="HI20" s="155"/>
      <c r="HJ20" s="155"/>
      <c r="HK20" s="155"/>
      <c r="HL20" s="155"/>
      <c r="HM20" s="155"/>
      <c r="HN20" s="155"/>
      <c r="HO20" s="155"/>
      <c r="HP20" s="155"/>
      <c r="HQ20" s="155"/>
      <c r="HR20" s="155"/>
      <c r="HS20" s="155"/>
      <c r="HT20" s="155"/>
      <c r="HU20" s="155"/>
      <c r="HV20" s="155"/>
      <c r="HW20" s="155"/>
    </row>
    <row r="21" spans="1:231" s="110" customFormat="1" ht="20.1" customHeight="1">
      <c r="A21" s="131" t="s">
        <v>42</v>
      </c>
      <c r="B21" s="129">
        <v>24153</v>
      </c>
      <c r="C21" s="130"/>
      <c r="D21" s="130">
        <f t="shared" si="3"/>
        <v>24153</v>
      </c>
      <c r="E21" s="147" t="s">
        <v>43</v>
      </c>
      <c r="F21" s="130">
        <v>45413</v>
      </c>
      <c r="G21" s="139"/>
      <c r="H21" s="130">
        <f t="shared" si="4"/>
        <v>45413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  <c r="GE21" s="155"/>
      <c r="GF21" s="155"/>
      <c r="GG21" s="155"/>
      <c r="GH21" s="155"/>
      <c r="GI21" s="155"/>
      <c r="GJ21" s="155"/>
      <c r="GK21" s="155"/>
      <c r="GL21" s="155"/>
      <c r="GM21" s="155"/>
      <c r="GN21" s="155"/>
      <c r="GO21" s="155"/>
      <c r="GP21" s="155"/>
      <c r="GQ21" s="155"/>
      <c r="GR21" s="155"/>
      <c r="GS21" s="155"/>
      <c r="GT21" s="155"/>
      <c r="GU21" s="155"/>
      <c r="GV21" s="155"/>
      <c r="GW21" s="155"/>
      <c r="GX21" s="155"/>
      <c r="GY21" s="155"/>
      <c r="GZ21" s="155"/>
      <c r="HA21" s="155"/>
      <c r="HB21" s="155"/>
      <c r="HC21" s="155"/>
      <c r="HD21" s="155"/>
      <c r="HE21" s="155"/>
      <c r="HF21" s="155"/>
      <c r="HG21" s="155"/>
      <c r="HH21" s="155"/>
      <c r="HI21" s="155"/>
      <c r="HJ21" s="155"/>
      <c r="HK21" s="155"/>
      <c r="HL21" s="155"/>
      <c r="HM21" s="155"/>
      <c r="HN21" s="155"/>
      <c r="HO21" s="155"/>
      <c r="HP21" s="155"/>
      <c r="HQ21" s="155"/>
      <c r="HR21" s="155"/>
      <c r="HS21" s="155"/>
      <c r="HT21" s="155"/>
      <c r="HU21" s="155"/>
      <c r="HV21" s="155"/>
      <c r="HW21" s="155"/>
    </row>
    <row r="22" spans="1:231" s="110" customFormat="1" ht="20.1" customHeight="1">
      <c r="A22" s="131" t="s">
        <v>44</v>
      </c>
      <c r="B22" s="129"/>
      <c r="C22" s="130"/>
      <c r="D22" s="130">
        <f t="shared" si="3"/>
        <v>0</v>
      </c>
      <c r="E22" s="147" t="s">
        <v>45</v>
      </c>
      <c r="F22" s="130">
        <v>25959</v>
      </c>
      <c r="G22" s="139"/>
      <c r="H22" s="130">
        <f t="shared" si="4"/>
        <v>25959</v>
      </c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  <c r="GE22" s="155"/>
      <c r="GF22" s="155"/>
      <c r="GG22" s="155"/>
      <c r="GH22" s="155"/>
      <c r="GI22" s="155"/>
      <c r="GJ22" s="155"/>
      <c r="GK22" s="155"/>
      <c r="GL22" s="155"/>
      <c r="GM22" s="155"/>
      <c r="GN22" s="155"/>
      <c r="GO22" s="155"/>
      <c r="GP22" s="155"/>
      <c r="GQ22" s="155"/>
      <c r="GR22" s="155"/>
      <c r="GS22" s="155"/>
      <c r="GT22" s="155"/>
      <c r="GU22" s="155"/>
      <c r="GV22" s="155"/>
      <c r="GW22" s="155"/>
      <c r="GX22" s="155"/>
      <c r="GY22" s="155"/>
      <c r="GZ22" s="155"/>
      <c r="HA22" s="155"/>
      <c r="HB22" s="155"/>
      <c r="HC22" s="155"/>
      <c r="HD22" s="155"/>
      <c r="HE22" s="155"/>
      <c r="HF22" s="155"/>
      <c r="HG22" s="155"/>
      <c r="HH22" s="155"/>
      <c r="HI22" s="155"/>
      <c r="HJ22" s="155"/>
      <c r="HK22" s="155"/>
      <c r="HL22" s="155"/>
      <c r="HM22" s="155"/>
      <c r="HN22" s="155"/>
      <c r="HO22" s="155"/>
      <c r="HP22" s="155"/>
      <c r="HQ22" s="155"/>
      <c r="HR22" s="155"/>
      <c r="HS22" s="155"/>
      <c r="HT22" s="155"/>
      <c r="HU22" s="155"/>
      <c r="HV22" s="155"/>
      <c r="HW22" s="155"/>
    </row>
    <row r="23" spans="1:231" s="110" customFormat="1" ht="20.1" customHeight="1">
      <c r="A23" s="131" t="s">
        <v>46</v>
      </c>
      <c r="B23" s="129">
        <v>73685</v>
      </c>
      <c r="C23" s="130"/>
      <c r="D23" s="130">
        <f t="shared" si="3"/>
        <v>73685</v>
      </c>
      <c r="E23" s="147" t="s">
        <v>47</v>
      </c>
      <c r="F23" s="130">
        <v>1670</v>
      </c>
      <c r="G23" s="139"/>
      <c r="H23" s="130">
        <f t="shared" si="4"/>
        <v>1670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</row>
    <row r="24" spans="1:231" s="110" customFormat="1" ht="20.1" customHeight="1">
      <c r="A24" s="131" t="s">
        <v>48</v>
      </c>
      <c r="B24" s="129">
        <v>11268</v>
      </c>
      <c r="C24" s="130"/>
      <c r="D24" s="130">
        <f t="shared" si="3"/>
        <v>11268</v>
      </c>
      <c r="E24" s="147" t="s">
        <v>49</v>
      </c>
      <c r="F24" s="130">
        <v>20552</v>
      </c>
      <c r="G24" s="139"/>
      <c r="H24" s="130">
        <f t="shared" si="4"/>
        <v>20552</v>
      </c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5"/>
      <c r="GO24" s="155"/>
      <c r="GP24" s="155"/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5"/>
      <c r="HB24" s="155"/>
      <c r="HC24" s="155"/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5"/>
      <c r="HO24" s="155"/>
      <c r="HP24" s="155"/>
      <c r="HQ24" s="155"/>
      <c r="HR24" s="155"/>
      <c r="HS24" s="155"/>
      <c r="HT24" s="155"/>
      <c r="HU24" s="155"/>
      <c r="HV24" s="155"/>
      <c r="HW24" s="155"/>
    </row>
    <row r="25" spans="1:231" s="110" customFormat="1" ht="20.1" customHeight="1">
      <c r="A25" s="131"/>
      <c r="B25" s="131"/>
      <c r="C25" s="131"/>
      <c r="D25" s="131"/>
      <c r="E25" s="147" t="s">
        <v>50</v>
      </c>
      <c r="F25" s="130">
        <v>62358</v>
      </c>
      <c r="G25" s="139"/>
      <c r="H25" s="130">
        <f t="shared" si="4"/>
        <v>62358</v>
      </c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  <c r="GE25" s="155"/>
      <c r="GF25" s="155"/>
      <c r="GG25" s="155"/>
      <c r="GH25" s="155"/>
      <c r="GI25" s="155"/>
      <c r="GJ25" s="155"/>
      <c r="GK25" s="155"/>
      <c r="GL25" s="155"/>
      <c r="GM25" s="155"/>
      <c r="GN25" s="155"/>
      <c r="GO25" s="155"/>
      <c r="GP25" s="155"/>
      <c r="GQ25" s="155"/>
      <c r="GR25" s="155"/>
      <c r="GS25" s="155"/>
      <c r="GT25" s="155"/>
      <c r="GU25" s="155"/>
      <c r="GV25" s="155"/>
      <c r="GW25" s="155"/>
      <c r="GX25" s="155"/>
      <c r="GY25" s="155"/>
      <c r="GZ25" s="155"/>
      <c r="HA25" s="155"/>
      <c r="HB25" s="155"/>
      <c r="HC25" s="155"/>
      <c r="HD25" s="155"/>
      <c r="HE25" s="155"/>
      <c r="HF25" s="155"/>
      <c r="HG25" s="155"/>
      <c r="HH25" s="155"/>
      <c r="HI25" s="155"/>
      <c r="HJ25" s="155"/>
      <c r="HK25" s="155"/>
      <c r="HL25" s="155"/>
      <c r="HM25" s="155"/>
      <c r="HN25" s="155"/>
      <c r="HO25" s="155"/>
      <c r="HP25" s="155"/>
      <c r="HQ25" s="155"/>
      <c r="HR25" s="155"/>
      <c r="HS25" s="155"/>
      <c r="HT25" s="155"/>
      <c r="HU25" s="155"/>
      <c r="HV25" s="155"/>
      <c r="HW25" s="155"/>
    </row>
    <row r="26" spans="1:231" s="110" customFormat="1" ht="20.1" customHeight="1">
      <c r="A26" s="131"/>
      <c r="B26" s="131"/>
      <c r="C26" s="131"/>
      <c r="D26" s="131">
        <f aca="true" t="shared" si="5" ref="D26:D34">B26+C26</f>
        <v>0</v>
      </c>
      <c r="E26" s="147" t="s">
        <v>51</v>
      </c>
      <c r="F26" s="130">
        <v>9306</v>
      </c>
      <c r="G26" s="139"/>
      <c r="H26" s="130">
        <f t="shared" si="4"/>
        <v>9306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5"/>
      <c r="GF26" s="155"/>
      <c r="GG26" s="155"/>
      <c r="GH26" s="155"/>
      <c r="GI26" s="155"/>
      <c r="GJ26" s="155"/>
      <c r="GK26" s="155"/>
      <c r="GL26" s="155"/>
      <c r="GM26" s="155"/>
      <c r="GN26" s="155"/>
      <c r="GO26" s="155"/>
      <c r="GP26" s="155"/>
      <c r="GQ26" s="155"/>
      <c r="GR26" s="155"/>
      <c r="GS26" s="155"/>
      <c r="GT26" s="155"/>
      <c r="GU26" s="155"/>
      <c r="GV26" s="155"/>
      <c r="GW26" s="155"/>
      <c r="GX26" s="155"/>
      <c r="GY26" s="155"/>
      <c r="GZ26" s="155"/>
      <c r="HA26" s="155"/>
      <c r="HB26" s="155"/>
      <c r="HC26" s="155"/>
      <c r="HD26" s="155"/>
      <c r="HE26" s="155"/>
      <c r="HF26" s="155"/>
      <c r="HG26" s="155"/>
      <c r="HH26" s="155"/>
      <c r="HI26" s="155"/>
      <c r="HJ26" s="155"/>
      <c r="HK26" s="155"/>
      <c r="HL26" s="155"/>
      <c r="HM26" s="155"/>
      <c r="HN26" s="155"/>
      <c r="HO26" s="155"/>
      <c r="HP26" s="155"/>
      <c r="HQ26" s="155"/>
      <c r="HR26" s="155"/>
      <c r="HS26" s="155"/>
      <c r="HT26" s="155"/>
      <c r="HU26" s="155"/>
      <c r="HV26" s="155"/>
      <c r="HW26" s="155"/>
    </row>
    <row r="27" spans="1:231" s="110" customFormat="1" ht="20.1" customHeight="1">
      <c r="A27" s="131"/>
      <c r="B27" s="131"/>
      <c r="C27" s="131"/>
      <c r="D27" s="131">
        <f t="shared" si="5"/>
        <v>0</v>
      </c>
      <c r="E27" s="147" t="s">
        <v>52</v>
      </c>
      <c r="F27" s="130">
        <v>130000</v>
      </c>
      <c r="G27" s="139"/>
      <c r="H27" s="130">
        <f t="shared" si="4"/>
        <v>130000</v>
      </c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5"/>
      <c r="GF27" s="155"/>
      <c r="GG27" s="155"/>
      <c r="GH27" s="155"/>
      <c r="GI27" s="155"/>
      <c r="GJ27" s="155"/>
      <c r="GK27" s="155"/>
      <c r="GL27" s="155"/>
      <c r="GM27" s="155"/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5"/>
      <c r="HC27" s="155"/>
      <c r="HD27" s="155"/>
      <c r="HE27" s="155"/>
      <c r="HF27" s="155"/>
      <c r="HG27" s="155"/>
      <c r="HH27" s="155"/>
      <c r="HI27" s="155"/>
      <c r="HJ27" s="155"/>
      <c r="HK27" s="155"/>
      <c r="HL27" s="155"/>
      <c r="HM27" s="155"/>
      <c r="HN27" s="155"/>
      <c r="HO27" s="155"/>
      <c r="HP27" s="155"/>
      <c r="HQ27" s="155"/>
      <c r="HR27" s="155"/>
      <c r="HS27" s="155"/>
      <c r="HT27" s="155"/>
      <c r="HU27" s="155"/>
      <c r="HV27" s="155"/>
      <c r="HW27" s="155"/>
    </row>
    <row r="28" spans="1:231" s="110" customFormat="1" ht="20.1" customHeight="1">
      <c r="A28" s="131"/>
      <c r="B28" s="130"/>
      <c r="C28" s="130"/>
      <c r="D28" s="130">
        <f t="shared" si="5"/>
        <v>0</v>
      </c>
      <c r="E28" s="147" t="s">
        <v>53</v>
      </c>
      <c r="F28" s="130">
        <v>183382</v>
      </c>
      <c r="G28" s="139"/>
      <c r="H28" s="130">
        <f t="shared" si="4"/>
        <v>183382</v>
      </c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  <c r="GE28" s="155"/>
      <c r="GF28" s="155"/>
      <c r="GG28" s="155"/>
      <c r="GH28" s="155"/>
      <c r="GI28" s="155"/>
      <c r="GJ28" s="155"/>
      <c r="GK28" s="155"/>
      <c r="GL28" s="155"/>
      <c r="GM28" s="155"/>
      <c r="GN28" s="155"/>
      <c r="GO28" s="155"/>
      <c r="GP28" s="155"/>
      <c r="GQ28" s="155"/>
      <c r="GR28" s="155"/>
      <c r="GS28" s="155"/>
      <c r="GT28" s="155"/>
      <c r="GU28" s="155"/>
      <c r="GV28" s="155"/>
      <c r="GW28" s="155"/>
      <c r="GX28" s="155"/>
      <c r="GY28" s="155"/>
      <c r="GZ28" s="155"/>
      <c r="HA28" s="155"/>
      <c r="HB28" s="155"/>
      <c r="HC28" s="155"/>
      <c r="HD28" s="155"/>
      <c r="HE28" s="155"/>
      <c r="HF28" s="155"/>
      <c r="HG28" s="155"/>
      <c r="HH28" s="155"/>
      <c r="HI28" s="155"/>
      <c r="HJ28" s="155"/>
      <c r="HK28" s="155"/>
      <c r="HL28" s="155"/>
      <c r="HM28" s="155"/>
      <c r="HN28" s="155"/>
      <c r="HO28" s="155"/>
      <c r="HP28" s="155"/>
      <c r="HQ28" s="155"/>
      <c r="HR28" s="155"/>
      <c r="HS28" s="155"/>
      <c r="HT28" s="155"/>
      <c r="HU28" s="155"/>
      <c r="HV28" s="155"/>
      <c r="HW28" s="155"/>
    </row>
    <row r="29" spans="1:231" s="109" customFormat="1" ht="20.1" customHeight="1">
      <c r="A29" s="131"/>
      <c r="B29" s="130"/>
      <c r="C29" s="130"/>
      <c r="D29" s="130">
        <f t="shared" si="5"/>
        <v>0</v>
      </c>
      <c r="E29" s="147" t="s">
        <v>54</v>
      </c>
      <c r="F29" s="130">
        <v>38009</v>
      </c>
      <c r="G29" s="139"/>
      <c r="H29" s="130">
        <f t="shared" si="4"/>
        <v>38009</v>
      </c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  <c r="GE29" s="155"/>
      <c r="GF29" s="155"/>
      <c r="GG29" s="155"/>
      <c r="GH29" s="155"/>
      <c r="GI29" s="155"/>
      <c r="GJ29" s="155"/>
      <c r="GK29" s="155"/>
      <c r="GL29" s="155"/>
      <c r="GM29" s="155"/>
      <c r="GN29" s="155"/>
      <c r="GO29" s="155"/>
      <c r="GP29" s="155"/>
      <c r="GQ29" s="155"/>
      <c r="GR29" s="155"/>
      <c r="GS29" s="155"/>
      <c r="GT29" s="155"/>
      <c r="GU29" s="155"/>
      <c r="GV29" s="155"/>
      <c r="GW29" s="155"/>
      <c r="GX29" s="155"/>
      <c r="GY29" s="155"/>
      <c r="GZ29" s="155"/>
      <c r="HA29" s="155"/>
      <c r="HB29" s="155"/>
      <c r="HC29" s="155"/>
      <c r="HD29" s="155"/>
      <c r="HE29" s="155"/>
      <c r="HF29" s="155"/>
      <c r="HG29" s="155"/>
      <c r="HH29" s="155"/>
      <c r="HI29" s="155"/>
      <c r="HJ29" s="155"/>
      <c r="HK29" s="155"/>
      <c r="HL29" s="155"/>
      <c r="HM29" s="155"/>
      <c r="HN29" s="155"/>
      <c r="HO29" s="155"/>
      <c r="HP29" s="155"/>
      <c r="HQ29" s="155"/>
      <c r="HR29" s="155"/>
      <c r="HS29" s="155"/>
      <c r="HT29" s="155"/>
      <c r="HU29" s="155"/>
      <c r="HV29" s="155"/>
      <c r="HW29" s="155"/>
    </row>
    <row r="30" spans="1:231" s="109" customFormat="1" ht="20.1" customHeight="1">
      <c r="A30" s="131"/>
      <c r="B30" s="130"/>
      <c r="C30" s="130"/>
      <c r="D30" s="130">
        <f t="shared" si="5"/>
        <v>0</v>
      </c>
      <c r="E30" s="147"/>
      <c r="F30" s="130"/>
      <c r="G30" s="139"/>
      <c r="H30" s="130">
        <f t="shared" si="4"/>
        <v>0</v>
      </c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5"/>
      <c r="FC30" s="155"/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5"/>
      <c r="FO30" s="155"/>
      <c r="FP30" s="155"/>
      <c r="FQ30" s="155"/>
      <c r="FR30" s="155"/>
      <c r="FS30" s="155"/>
      <c r="FT30" s="155"/>
      <c r="FU30" s="155"/>
      <c r="FV30" s="155"/>
      <c r="FW30" s="155"/>
      <c r="FX30" s="155"/>
      <c r="FY30" s="155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5"/>
      <c r="GM30" s="155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5"/>
      <c r="HC30" s="155"/>
      <c r="HD30" s="155"/>
      <c r="HE30" s="155"/>
      <c r="HF30" s="155"/>
      <c r="HG30" s="155"/>
      <c r="HH30" s="155"/>
      <c r="HI30" s="155"/>
      <c r="HJ30" s="155"/>
      <c r="HK30" s="155"/>
      <c r="HL30" s="155"/>
      <c r="HM30" s="155"/>
      <c r="HN30" s="155"/>
      <c r="HO30" s="155"/>
      <c r="HP30" s="155"/>
      <c r="HQ30" s="155"/>
      <c r="HR30" s="155"/>
      <c r="HS30" s="155"/>
      <c r="HT30" s="155"/>
      <c r="HU30" s="155"/>
      <c r="HV30" s="155"/>
      <c r="HW30" s="155"/>
    </row>
    <row r="31" spans="1:231" s="111" customFormat="1" ht="20.1" customHeight="1">
      <c r="A31" s="132" t="s">
        <v>55</v>
      </c>
      <c r="B31" s="133">
        <f aca="true" t="shared" si="6" ref="B31:C31">SUM(B32:B33)</f>
        <v>2358813</v>
      </c>
      <c r="C31" s="133">
        <f t="shared" si="6"/>
        <v>740000</v>
      </c>
      <c r="D31" s="133">
        <f t="shared" si="5"/>
        <v>3098813</v>
      </c>
      <c r="E31" s="132" t="s">
        <v>56</v>
      </c>
      <c r="F31" s="133">
        <f>SUM(F32:F33)</f>
        <v>222710</v>
      </c>
      <c r="G31" s="133">
        <f>SUM(G32:G33)</f>
        <v>0</v>
      </c>
      <c r="H31" s="133">
        <f>SUM(H32:H33)</f>
        <v>222710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S31" s="155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5"/>
      <c r="FF31" s="155"/>
      <c r="FG31" s="155"/>
      <c r="FH31" s="155"/>
      <c r="FI31" s="155"/>
      <c r="FJ31" s="155"/>
      <c r="FK31" s="155"/>
      <c r="FL31" s="155"/>
      <c r="FM31" s="155"/>
      <c r="FN31" s="155"/>
      <c r="FO31" s="155"/>
      <c r="FP31" s="155"/>
      <c r="FQ31" s="155"/>
      <c r="FR31" s="155"/>
      <c r="FS31" s="155"/>
      <c r="FT31" s="155"/>
      <c r="FU31" s="155"/>
      <c r="FV31" s="155"/>
      <c r="FW31" s="155"/>
      <c r="FX31" s="155"/>
      <c r="FY31" s="155"/>
      <c r="FZ31" s="155"/>
      <c r="GA31" s="155"/>
      <c r="GB31" s="155"/>
      <c r="GC31" s="155"/>
      <c r="GD31" s="155"/>
      <c r="GE31" s="155"/>
      <c r="GF31" s="155"/>
      <c r="GG31" s="155"/>
      <c r="GH31" s="155"/>
      <c r="GI31" s="155"/>
      <c r="GJ31" s="155"/>
      <c r="GK31" s="155"/>
      <c r="GL31" s="155"/>
      <c r="GM31" s="155"/>
      <c r="GN31" s="155"/>
      <c r="GO31" s="155"/>
      <c r="GP31" s="155"/>
      <c r="GQ31" s="155"/>
      <c r="GR31" s="155"/>
      <c r="GS31" s="155"/>
      <c r="GT31" s="155"/>
      <c r="GU31" s="155"/>
      <c r="GV31" s="155"/>
      <c r="GW31" s="155"/>
      <c r="GX31" s="155"/>
      <c r="GY31" s="155"/>
      <c r="GZ31" s="155"/>
      <c r="HA31" s="155"/>
      <c r="HB31" s="155"/>
      <c r="HC31" s="155"/>
      <c r="HD31" s="155"/>
      <c r="HE31" s="155"/>
      <c r="HF31" s="155"/>
      <c r="HG31" s="155"/>
      <c r="HH31" s="155"/>
      <c r="HI31" s="155"/>
      <c r="HJ31" s="155"/>
      <c r="HK31" s="155"/>
      <c r="HL31" s="155"/>
      <c r="HM31" s="155"/>
      <c r="HN31" s="155"/>
      <c r="HO31" s="155"/>
      <c r="HP31" s="155"/>
      <c r="HQ31" s="155"/>
      <c r="HR31" s="155"/>
      <c r="HS31" s="155"/>
      <c r="HT31" s="155"/>
      <c r="HU31" s="155"/>
      <c r="HV31" s="155"/>
      <c r="HW31" s="155"/>
    </row>
    <row r="32" spans="1:231" s="110" customFormat="1" ht="20.1" customHeight="1">
      <c r="A32" s="134" t="s">
        <v>57</v>
      </c>
      <c r="B32" s="135">
        <v>2358813</v>
      </c>
      <c r="C32" s="135">
        <v>740000</v>
      </c>
      <c r="D32" s="130">
        <f t="shared" si="5"/>
        <v>3098813</v>
      </c>
      <c r="E32" s="147" t="s">
        <v>58</v>
      </c>
      <c r="F32" s="130">
        <v>222710</v>
      </c>
      <c r="G32" s="139"/>
      <c r="H32" s="130">
        <f>F32+G32</f>
        <v>222710</v>
      </c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</row>
    <row r="33" spans="1:231" s="110" customFormat="1" ht="20.1" customHeight="1">
      <c r="A33" s="136" t="s">
        <v>59</v>
      </c>
      <c r="B33" s="137"/>
      <c r="C33" s="137"/>
      <c r="D33" s="130">
        <f t="shared" si="5"/>
        <v>0</v>
      </c>
      <c r="E33" s="148" t="s">
        <v>60</v>
      </c>
      <c r="F33" s="149"/>
      <c r="G33" s="139"/>
      <c r="H33" s="130">
        <f>F33+G33</f>
        <v>0</v>
      </c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  <c r="GE33" s="155"/>
      <c r="GF33" s="155"/>
      <c r="GG33" s="155"/>
      <c r="GH33" s="155"/>
      <c r="GI33" s="155"/>
      <c r="GJ33" s="155"/>
      <c r="GK33" s="155"/>
      <c r="GL33" s="155"/>
      <c r="GM33" s="155"/>
      <c r="GN33" s="155"/>
      <c r="GO33" s="155"/>
      <c r="GP33" s="155"/>
      <c r="GQ33" s="155"/>
      <c r="GR33" s="155"/>
      <c r="GS33" s="155"/>
      <c r="GT33" s="155"/>
      <c r="GU33" s="155"/>
      <c r="GV33" s="155"/>
      <c r="GW33" s="155"/>
      <c r="GX33" s="155"/>
      <c r="GY33" s="155"/>
      <c r="GZ33" s="155"/>
      <c r="HA33" s="155"/>
      <c r="HB33" s="155"/>
      <c r="HC33" s="155"/>
      <c r="HD33" s="155"/>
      <c r="HE33" s="155"/>
      <c r="HF33" s="155"/>
      <c r="HG33" s="155"/>
      <c r="HH33" s="155"/>
      <c r="HI33" s="155"/>
      <c r="HJ33" s="155"/>
      <c r="HK33" s="155"/>
      <c r="HL33" s="155"/>
      <c r="HM33" s="155"/>
      <c r="HN33" s="155"/>
      <c r="HO33" s="155"/>
      <c r="HP33" s="155"/>
      <c r="HQ33" s="155"/>
      <c r="HR33" s="155"/>
      <c r="HS33" s="155"/>
      <c r="HT33" s="155"/>
      <c r="HU33" s="155"/>
      <c r="HV33" s="155"/>
      <c r="HW33" s="155"/>
    </row>
    <row r="34" spans="1:231" s="110" customFormat="1" ht="20.1" customHeight="1">
      <c r="A34" s="138"/>
      <c r="B34" s="139"/>
      <c r="C34" s="139"/>
      <c r="D34" s="130">
        <f t="shared" si="5"/>
        <v>0</v>
      </c>
      <c r="E34" s="138"/>
      <c r="F34" s="150"/>
      <c r="G34" s="139"/>
      <c r="H34" s="130">
        <f>F34+G34</f>
        <v>0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</row>
    <row r="35" spans="1:231" s="110" customFormat="1" ht="20.1" customHeight="1">
      <c r="A35" s="132" t="s">
        <v>61</v>
      </c>
      <c r="B35" s="127">
        <f>SUM(B36,B64,B68:B70)</f>
        <v>6860090</v>
      </c>
      <c r="C35" s="127">
        <f>SUM(C36,C64,C68:C70)</f>
        <v>0</v>
      </c>
      <c r="D35" s="127">
        <f>SUM(D36,D64,D68:D70)</f>
        <v>6860090</v>
      </c>
      <c r="E35" s="151" t="s">
        <v>62</v>
      </c>
      <c r="F35" s="152">
        <f aca="true" t="shared" si="7" ref="F35:H35">F36+F62+F65+F68</f>
        <v>7779525</v>
      </c>
      <c r="G35" s="152">
        <f t="shared" si="7"/>
        <v>648000</v>
      </c>
      <c r="H35" s="152">
        <f t="shared" si="7"/>
        <v>8427525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  <c r="GE35" s="155"/>
      <c r="GF35" s="155"/>
      <c r="GG35" s="155"/>
      <c r="GH35" s="155"/>
      <c r="GI35" s="155"/>
      <c r="GJ35" s="155"/>
      <c r="GK35" s="155"/>
      <c r="GL35" s="155"/>
      <c r="GM35" s="155"/>
      <c r="GN35" s="155"/>
      <c r="GO35" s="155"/>
      <c r="GP35" s="155"/>
      <c r="GQ35" s="155"/>
      <c r="GR35" s="155"/>
      <c r="GS35" s="155"/>
      <c r="GT35" s="155"/>
      <c r="GU35" s="155"/>
      <c r="GV35" s="155"/>
      <c r="GW35" s="155"/>
      <c r="GX35" s="155"/>
      <c r="GY35" s="155"/>
      <c r="GZ35" s="155"/>
      <c r="HA35" s="155"/>
      <c r="HB35" s="155"/>
      <c r="HC35" s="155"/>
      <c r="HD35" s="155"/>
      <c r="HE35" s="155"/>
      <c r="HF35" s="155"/>
      <c r="HG35" s="155"/>
      <c r="HH35" s="155"/>
      <c r="HI35" s="155"/>
      <c r="HJ35" s="155"/>
      <c r="HK35" s="155"/>
      <c r="HL35" s="155"/>
      <c r="HM35" s="155"/>
      <c r="HN35" s="155"/>
      <c r="HO35" s="155"/>
      <c r="HP35" s="155"/>
      <c r="HQ35" s="155"/>
      <c r="HR35" s="155"/>
      <c r="HS35" s="155"/>
      <c r="HT35" s="155"/>
      <c r="HU35" s="155"/>
      <c r="HV35" s="155"/>
      <c r="HW35" s="155"/>
    </row>
    <row r="36" spans="1:231" s="110" customFormat="1" ht="20.1" customHeight="1">
      <c r="A36" s="140" t="s">
        <v>63</v>
      </c>
      <c r="B36" s="130">
        <f>B37+B42+B63</f>
        <v>5681834</v>
      </c>
      <c r="C36" s="130">
        <f>C37+C42+C63</f>
        <v>0</v>
      </c>
      <c r="D36" s="130">
        <f>D37+D42+D63</f>
        <v>5681834</v>
      </c>
      <c r="E36" s="140" t="s">
        <v>64</v>
      </c>
      <c r="F36" s="130">
        <f>SUM(F37,F41,F61)</f>
        <v>5551672</v>
      </c>
      <c r="G36" s="130">
        <f>SUM(G37,G41,G61)</f>
        <v>178000</v>
      </c>
      <c r="H36" s="130">
        <f>F36+G36</f>
        <v>5729672</v>
      </c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  <c r="GE36" s="155"/>
      <c r="GF36" s="155"/>
      <c r="GG36" s="155"/>
      <c r="GH36" s="155"/>
      <c r="GI36" s="155"/>
      <c r="GJ36" s="155"/>
      <c r="GK36" s="155"/>
      <c r="GL36" s="155"/>
      <c r="GM36" s="155"/>
      <c r="GN36" s="155"/>
      <c r="GO36" s="155"/>
      <c r="GP36" s="155"/>
      <c r="GQ36" s="155"/>
      <c r="GR36" s="155"/>
      <c r="GS36" s="155"/>
      <c r="GT36" s="155"/>
      <c r="GU36" s="155"/>
      <c r="GV36" s="155"/>
      <c r="GW36" s="155"/>
      <c r="GX36" s="155"/>
      <c r="GY36" s="155"/>
      <c r="GZ36" s="155"/>
      <c r="HA36" s="155"/>
      <c r="HB36" s="155"/>
      <c r="HC36" s="155"/>
      <c r="HD36" s="155"/>
      <c r="HE36" s="155"/>
      <c r="HF36" s="155"/>
      <c r="HG36" s="155"/>
      <c r="HH36" s="155"/>
      <c r="HI36" s="155"/>
      <c r="HJ36" s="155"/>
      <c r="HK36" s="155"/>
      <c r="HL36" s="155"/>
      <c r="HM36" s="155"/>
      <c r="HN36" s="155"/>
      <c r="HO36" s="155"/>
      <c r="HP36" s="155"/>
      <c r="HQ36" s="155"/>
      <c r="HR36" s="155"/>
      <c r="HS36" s="155"/>
      <c r="HT36" s="155"/>
      <c r="HU36" s="155"/>
      <c r="HV36" s="155"/>
      <c r="HW36" s="155"/>
    </row>
    <row r="37" spans="1:231" s="110" customFormat="1" ht="20.1" customHeight="1">
      <c r="A37" s="141" t="s">
        <v>65</v>
      </c>
      <c r="B37" s="130">
        <f>SUM(B38:B41)</f>
        <v>269338</v>
      </c>
      <c r="C37" s="130">
        <f>SUM(C38:C41)</f>
        <v>0</v>
      </c>
      <c r="D37" s="130">
        <f>SUM(D38:D41)</f>
        <v>269338</v>
      </c>
      <c r="E37" s="153" t="s">
        <v>66</v>
      </c>
      <c r="F37" s="130">
        <f>SUM(F38:F40)</f>
        <v>122706</v>
      </c>
      <c r="G37" s="130">
        <f>SUM(G38:G40)</f>
        <v>0</v>
      </c>
      <c r="H37" s="130">
        <f>F37+G37</f>
        <v>122706</v>
      </c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  <c r="GE37" s="155"/>
      <c r="GF37" s="155"/>
      <c r="GG37" s="155"/>
      <c r="GH37" s="155"/>
      <c r="GI37" s="155"/>
      <c r="GJ37" s="155"/>
      <c r="GK37" s="155"/>
      <c r="GL37" s="155"/>
      <c r="GM37" s="155"/>
      <c r="GN37" s="155"/>
      <c r="GO37" s="155"/>
      <c r="GP37" s="155"/>
      <c r="GQ37" s="155"/>
      <c r="GR37" s="155"/>
      <c r="GS37" s="155"/>
      <c r="GT37" s="155"/>
      <c r="GU37" s="155"/>
      <c r="GV37" s="155"/>
      <c r="GW37" s="155"/>
      <c r="GX37" s="155"/>
      <c r="GY37" s="155"/>
      <c r="GZ37" s="155"/>
      <c r="HA37" s="155"/>
      <c r="HB37" s="155"/>
      <c r="HC37" s="155"/>
      <c r="HD37" s="155"/>
      <c r="HE37" s="155"/>
      <c r="HF37" s="155"/>
      <c r="HG37" s="155"/>
      <c r="HH37" s="155"/>
      <c r="HI37" s="155"/>
      <c r="HJ37" s="155"/>
      <c r="HK37" s="155"/>
      <c r="HL37" s="155"/>
      <c r="HM37" s="155"/>
      <c r="HN37" s="155"/>
      <c r="HO37" s="155"/>
      <c r="HP37" s="155"/>
      <c r="HQ37" s="155"/>
      <c r="HR37" s="155"/>
      <c r="HS37" s="155"/>
      <c r="HT37" s="155"/>
      <c r="HU37" s="155"/>
      <c r="HV37" s="155"/>
      <c r="HW37" s="155"/>
    </row>
    <row r="38" spans="1:231" s="110" customFormat="1" ht="20.1" customHeight="1">
      <c r="A38" s="142" t="s">
        <v>67</v>
      </c>
      <c r="B38" s="130">
        <v>35576</v>
      </c>
      <c r="C38" s="130"/>
      <c r="D38" s="130">
        <f>B38+C38</f>
        <v>35576</v>
      </c>
      <c r="E38" s="142" t="s">
        <v>68</v>
      </c>
      <c r="F38" s="130">
        <v>22706</v>
      </c>
      <c r="G38" s="139"/>
      <c r="H38" s="130">
        <f>F38+G38</f>
        <v>22706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  <c r="GE38" s="155"/>
      <c r="GF38" s="155"/>
      <c r="GG38" s="155"/>
      <c r="GH38" s="155"/>
      <c r="GI38" s="155"/>
      <c r="GJ38" s="155"/>
      <c r="GK38" s="155"/>
      <c r="GL38" s="155"/>
      <c r="GM38" s="155"/>
      <c r="GN38" s="155"/>
      <c r="GO38" s="155"/>
      <c r="GP38" s="155"/>
      <c r="GQ38" s="155"/>
      <c r="GR38" s="155"/>
      <c r="GS38" s="155"/>
      <c r="GT38" s="155"/>
      <c r="GU38" s="155"/>
      <c r="GV38" s="155"/>
      <c r="GW38" s="155"/>
      <c r="GX38" s="155"/>
      <c r="GY38" s="155"/>
      <c r="GZ38" s="155"/>
      <c r="HA38" s="155"/>
      <c r="HB38" s="155"/>
      <c r="HC38" s="155"/>
      <c r="HD38" s="155"/>
      <c r="HE38" s="155"/>
      <c r="HF38" s="155"/>
      <c r="HG38" s="155"/>
      <c r="HH38" s="155"/>
      <c r="HI38" s="155"/>
      <c r="HJ38" s="155"/>
      <c r="HK38" s="155"/>
      <c r="HL38" s="155"/>
      <c r="HM38" s="155"/>
      <c r="HN38" s="155"/>
      <c r="HO38" s="155"/>
      <c r="HP38" s="155"/>
      <c r="HQ38" s="155"/>
      <c r="HR38" s="155"/>
      <c r="HS38" s="155"/>
      <c r="HT38" s="155"/>
      <c r="HU38" s="155"/>
      <c r="HV38" s="155"/>
      <c r="HW38" s="155"/>
    </row>
    <row r="39" spans="1:231" s="110" customFormat="1" ht="20.1" customHeight="1">
      <c r="A39" s="143" t="s">
        <v>69</v>
      </c>
      <c r="B39" s="130">
        <v>94600</v>
      </c>
      <c r="C39" s="130"/>
      <c r="D39" s="130">
        <f>B39+C39</f>
        <v>94600</v>
      </c>
      <c r="E39" s="142" t="s">
        <v>70</v>
      </c>
      <c r="F39" s="130">
        <v>77005</v>
      </c>
      <c r="G39" s="139"/>
      <c r="H39" s="130">
        <f>F39+G39</f>
        <v>77005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</row>
    <row r="40" spans="1:231" s="110" customFormat="1" ht="20.1" customHeight="1">
      <c r="A40" s="142" t="s">
        <v>71</v>
      </c>
      <c r="B40" s="130">
        <v>99262</v>
      </c>
      <c r="C40" s="130"/>
      <c r="D40" s="130">
        <f>B40+C40</f>
        <v>99262</v>
      </c>
      <c r="E40" s="142" t="s">
        <v>72</v>
      </c>
      <c r="F40" s="130">
        <v>22995</v>
      </c>
      <c r="G40" s="130">
        <f>SUM(G41:G56)</f>
        <v>0</v>
      </c>
      <c r="H40" s="130">
        <f>F40+G40</f>
        <v>22995</v>
      </c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5"/>
      <c r="GO40" s="155"/>
      <c r="GP40" s="155"/>
      <c r="GQ40" s="155"/>
      <c r="GR40" s="155"/>
      <c r="GS40" s="155"/>
      <c r="GT40" s="155"/>
      <c r="GU40" s="155"/>
      <c r="GV40" s="155"/>
      <c r="GW40" s="155"/>
      <c r="GX40" s="155"/>
      <c r="GY40" s="155"/>
      <c r="GZ40" s="155"/>
      <c r="HA40" s="155"/>
      <c r="HB40" s="155"/>
      <c r="HC40" s="155"/>
      <c r="HD40" s="155"/>
      <c r="HE40" s="155"/>
      <c r="HF40" s="155"/>
      <c r="HG40" s="155"/>
      <c r="HH40" s="155"/>
      <c r="HI40" s="155"/>
      <c r="HJ40" s="155"/>
      <c r="HK40" s="155"/>
      <c r="HL40" s="155"/>
      <c r="HM40" s="155"/>
      <c r="HN40" s="155"/>
      <c r="HO40" s="155"/>
      <c r="HP40" s="155"/>
      <c r="HQ40" s="155"/>
      <c r="HR40" s="155"/>
      <c r="HS40" s="155"/>
      <c r="HT40" s="155"/>
      <c r="HU40" s="155"/>
      <c r="HV40" s="155"/>
      <c r="HW40" s="155"/>
    </row>
    <row r="41" spans="1:231" s="110" customFormat="1" ht="20.1" customHeight="1">
      <c r="A41" s="142" t="s">
        <v>73</v>
      </c>
      <c r="B41" s="130">
        <v>39900</v>
      </c>
      <c r="C41" s="130">
        <f>SUM(C42:C58)</f>
        <v>0</v>
      </c>
      <c r="D41" s="130">
        <f>B41+C41</f>
        <v>39900</v>
      </c>
      <c r="E41" s="153" t="s">
        <v>74</v>
      </c>
      <c r="F41" s="130">
        <f aca="true" t="shared" si="8" ref="F41:H41">SUM(F42:F60)</f>
        <v>3778819</v>
      </c>
      <c r="G41" s="130">
        <f t="shared" si="8"/>
        <v>0</v>
      </c>
      <c r="H41" s="130">
        <f t="shared" si="8"/>
        <v>3778819</v>
      </c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</row>
    <row r="42" spans="1:231" s="110" customFormat="1" ht="20.1" customHeight="1">
      <c r="A42" s="141" t="s">
        <v>75</v>
      </c>
      <c r="B42" s="130">
        <f>SUM(B43:B62)</f>
        <v>4415420</v>
      </c>
      <c r="C42" s="130">
        <f>SUM(C43:C62)</f>
        <v>0</v>
      </c>
      <c r="D42" s="130">
        <f>SUM(D43:D62)</f>
        <v>4415420</v>
      </c>
      <c r="E42" s="142" t="s">
        <v>76</v>
      </c>
      <c r="F42" s="130">
        <v>563786</v>
      </c>
      <c r="G42" s="139"/>
      <c r="H42" s="130">
        <f aca="true" t="shared" si="9" ref="H42:H61">F42+G42</f>
        <v>563786</v>
      </c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  <c r="GE42" s="155"/>
      <c r="GF42" s="155"/>
      <c r="GG42" s="155"/>
      <c r="GH42" s="155"/>
      <c r="GI42" s="155"/>
      <c r="GJ42" s="155"/>
      <c r="GK42" s="155"/>
      <c r="GL42" s="155"/>
      <c r="GM42" s="155"/>
      <c r="GN42" s="155"/>
      <c r="GO42" s="155"/>
      <c r="GP42" s="155"/>
      <c r="GQ42" s="155"/>
      <c r="GR42" s="155"/>
      <c r="GS42" s="155"/>
      <c r="GT42" s="155"/>
      <c r="GU42" s="155"/>
      <c r="GV42" s="155"/>
      <c r="GW42" s="155"/>
      <c r="GX42" s="155"/>
      <c r="GY42" s="155"/>
      <c r="GZ42" s="155"/>
      <c r="HA42" s="155"/>
      <c r="HB42" s="155"/>
      <c r="HC42" s="155"/>
      <c r="HD42" s="155"/>
      <c r="HE42" s="155"/>
      <c r="HF42" s="155"/>
      <c r="HG42" s="155"/>
      <c r="HH42" s="155"/>
      <c r="HI42" s="155"/>
      <c r="HJ42" s="155"/>
      <c r="HK42" s="155"/>
      <c r="HL42" s="155"/>
      <c r="HM42" s="155"/>
      <c r="HN42" s="155"/>
      <c r="HO42" s="155"/>
      <c r="HP42" s="155"/>
      <c r="HQ42" s="155"/>
      <c r="HR42" s="155"/>
      <c r="HS42" s="155"/>
      <c r="HT42" s="155"/>
      <c r="HU42" s="155"/>
      <c r="HV42" s="155"/>
      <c r="HW42" s="155"/>
    </row>
    <row r="43" spans="1:231" s="110" customFormat="1" ht="20.1" customHeight="1">
      <c r="A43" s="142" t="s">
        <v>77</v>
      </c>
      <c r="B43" s="130">
        <v>694505</v>
      </c>
      <c r="C43" s="130"/>
      <c r="D43" s="130">
        <f aca="true" t="shared" si="10" ref="D43:D63">B43+C43</f>
        <v>694505</v>
      </c>
      <c r="E43" s="142" t="s">
        <v>78</v>
      </c>
      <c r="F43" s="130">
        <v>1009446</v>
      </c>
      <c r="G43" s="139"/>
      <c r="H43" s="130">
        <f t="shared" si="9"/>
        <v>1009446</v>
      </c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  <c r="GE43" s="155"/>
      <c r="GF43" s="155"/>
      <c r="GG43" s="155"/>
      <c r="GH43" s="155"/>
      <c r="GI43" s="155"/>
      <c r="GJ43" s="155"/>
      <c r="GK43" s="155"/>
      <c r="GL43" s="155"/>
      <c r="GM43" s="155"/>
      <c r="GN43" s="155"/>
      <c r="GO43" s="155"/>
      <c r="GP43" s="155"/>
      <c r="GQ43" s="155"/>
      <c r="GR43" s="155"/>
      <c r="GS43" s="155"/>
      <c r="GT43" s="155"/>
      <c r="GU43" s="155"/>
      <c r="GV43" s="155"/>
      <c r="GW43" s="155"/>
      <c r="GX43" s="155"/>
      <c r="GY43" s="155"/>
      <c r="GZ43" s="155"/>
      <c r="HA43" s="155"/>
      <c r="HB43" s="155"/>
      <c r="HC43" s="155"/>
      <c r="HD43" s="155"/>
      <c r="HE43" s="155"/>
      <c r="HF43" s="155"/>
      <c r="HG43" s="155"/>
      <c r="HH43" s="155"/>
      <c r="HI43" s="155"/>
      <c r="HJ43" s="155"/>
      <c r="HK43" s="155"/>
      <c r="HL43" s="155"/>
      <c r="HM43" s="155"/>
      <c r="HN43" s="155"/>
      <c r="HO43" s="155"/>
      <c r="HP43" s="155"/>
      <c r="HQ43" s="155"/>
      <c r="HR43" s="155"/>
      <c r="HS43" s="155"/>
      <c r="HT43" s="155"/>
      <c r="HU43" s="155"/>
      <c r="HV43" s="155"/>
      <c r="HW43" s="155"/>
    </row>
    <row r="44" spans="1:231" s="110" customFormat="1" ht="20.1" customHeight="1">
      <c r="A44" s="142" t="s">
        <v>79</v>
      </c>
      <c r="B44" s="130">
        <v>1589300</v>
      </c>
      <c r="C44" s="130"/>
      <c r="D44" s="130">
        <f t="shared" si="10"/>
        <v>1589300</v>
      </c>
      <c r="E44" s="154" t="s">
        <v>80</v>
      </c>
      <c r="F44" s="130">
        <v>195128</v>
      </c>
      <c r="G44" s="139"/>
      <c r="H44" s="130">
        <f t="shared" si="9"/>
        <v>195128</v>
      </c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5"/>
      <c r="FC44" s="155"/>
      <c r="FD44" s="155"/>
      <c r="FE44" s="155"/>
      <c r="FF44" s="155"/>
      <c r="FG44" s="155"/>
      <c r="FH44" s="155"/>
      <c r="FI44" s="155"/>
      <c r="FJ44" s="155"/>
      <c r="FK44" s="155"/>
      <c r="FL44" s="155"/>
      <c r="FM44" s="155"/>
      <c r="FN44" s="155"/>
      <c r="FO44" s="155"/>
      <c r="FP44" s="155"/>
      <c r="FQ44" s="155"/>
      <c r="FR44" s="155"/>
      <c r="FS44" s="155"/>
      <c r="FT44" s="155"/>
      <c r="FU44" s="155"/>
      <c r="FV44" s="155"/>
      <c r="FW44" s="155"/>
      <c r="FX44" s="155"/>
      <c r="FY44" s="155"/>
      <c r="FZ44" s="155"/>
      <c r="GA44" s="155"/>
      <c r="GB44" s="155"/>
      <c r="GC44" s="155"/>
      <c r="GD44" s="155"/>
      <c r="GE44" s="155"/>
      <c r="GF44" s="155"/>
      <c r="GG44" s="155"/>
      <c r="GH44" s="155"/>
      <c r="GI44" s="155"/>
      <c r="GJ44" s="155"/>
      <c r="GK44" s="155"/>
      <c r="GL44" s="155"/>
      <c r="GM44" s="155"/>
      <c r="GN44" s="155"/>
      <c r="GO44" s="155"/>
      <c r="GP44" s="155"/>
      <c r="GQ44" s="155"/>
      <c r="GR44" s="155"/>
      <c r="GS44" s="155"/>
      <c r="GT44" s="155"/>
      <c r="GU44" s="155"/>
      <c r="GV44" s="155"/>
      <c r="GW44" s="155"/>
      <c r="GX44" s="155"/>
      <c r="GY44" s="155"/>
      <c r="GZ44" s="155"/>
      <c r="HA44" s="155"/>
      <c r="HB44" s="155"/>
      <c r="HC44" s="155"/>
      <c r="HD44" s="155"/>
      <c r="HE44" s="155"/>
      <c r="HF44" s="155"/>
      <c r="HG44" s="155"/>
      <c r="HH44" s="155"/>
      <c r="HI44" s="155"/>
      <c r="HJ44" s="155"/>
      <c r="HK44" s="155"/>
      <c r="HL44" s="155"/>
      <c r="HM44" s="155"/>
      <c r="HN44" s="155"/>
      <c r="HO44" s="155"/>
      <c r="HP44" s="155"/>
      <c r="HQ44" s="155"/>
      <c r="HR44" s="155"/>
      <c r="HS44" s="155"/>
      <c r="HT44" s="155"/>
      <c r="HU44" s="155"/>
      <c r="HV44" s="155"/>
      <c r="HW44" s="155"/>
    </row>
    <row r="45" spans="1:231" s="110" customFormat="1" ht="20.1" customHeight="1">
      <c r="A45" s="143" t="s">
        <v>81</v>
      </c>
      <c r="B45" s="130">
        <v>140128</v>
      </c>
      <c r="C45" s="130"/>
      <c r="D45" s="130">
        <f t="shared" si="10"/>
        <v>140128</v>
      </c>
      <c r="E45" s="142" t="s">
        <v>82</v>
      </c>
      <c r="F45" s="130">
        <v>304631</v>
      </c>
      <c r="G45" s="139"/>
      <c r="H45" s="130">
        <f t="shared" si="9"/>
        <v>304631</v>
      </c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5"/>
      <c r="EB45" s="155"/>
      <c r="EC45" s="155"/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5"/>
      <c r="EO45" s="155"/>
      <c r="EP45" s="155"/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5"/>
      <c r="FO45" s="155"/>
      <c r="FP45" s="155"/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5"/>
      <c r="GB45" s="155"/>
      <c r="GC45" s="155"/>
      <c r="GD45" s="155"/>
      <c r="GE45" s="155"/>
      <c r="GF45" s="155"/>
      <c r="GG45" s="155"/>
      <c r="GH45" s="155"/>
      <c r="GI45" s="155"/>
      <c r="GJ45" s="155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</row>
    <row r="46" spans="1:231" s="110" customFormat="1" ht="20.1" customHeight="1">
      <c r="A46" s="143" t="s">
        <v>83</v>
      </c>
      <c r="B46" s="130">
        <v>269110</v>
      </c>
      <c r="C46" s="130"/>
      <c r="D46" s="130">
        <f t="shared" si="10"/>
        <v>269110</v>
      </c>
      <c r="E46" s="142" t="s">
        <v>84</v>
      </c>
      <c r="F46" s="130">
        <v>11300</v>
      </c>
      <c r="G46" s="139"/>
      <c r="H46" s="130">
        <f t="shared" si="9"/>
        <v>11300</v>
      </c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5"/>
      <c r="FF46" s="155"/>
      <c r="FG46" s="155"/>
      <c r="FH46" s="155"/>
      <c r="FI46" s="155"/>
      <c r="FJ46" s="155"/>
      <c r="FK46" s="155"/>
      <c r="FL46" s="155"/>
      <c r="FM46" s="155"/>
      <c r="FN46" s="155"/>
      <c r="FO46" s="155"/>
      <c r="FP46" s="155"/>
      <c r="FQ46" s="155"/>
      <c r="FR46" s="155"/>
      <c r="FS46" s="155"/>
      <c r="FT46" s="155"/>
      <c r="FU46" s="155"/>
      <c r="FV46" s="155"/>
      <c r="FW46" s="155"/>
      <c r="FX46" s="155"/>
      <c r="FY46" s="155"/>
      <c r="FZ46" s="155"/>
      <c r="GA46" s="155"/>
      <c r="GB46" s="155"/>
      <c r="GC46" s="155"/>
      <c r="GD46" s="155"/>
      <c r="GE46" s="155"/>
      <c r="GF46" s="155"/>
      <c r="GG46" s="155"/>
      <c r="GH46" s="155"/>
      <c r="GI46" s="155"/>
      <c r="GJ46" s="155"/>
      <c r="GK46" s="155"/>
      <c r="GL46" s="155"/>
      <c r="GM46" s="155"/>
      <c r="GN46" s="155"/>
      <c r="GO46" s="155"/>
      <c r="GP46" s="155"/>
      <c r="GQ46" s="155"/>
      <c r="GR46" s="155"/>
      <c r="GS46" s="155"/>
      <c r="GT46" s="155"/>
      <c r="GU46" s="155"/>
      <c r="GV46" s="155"/>
      <c r="GW46" s="155"/>
      <c r="GX46" s="155"/>
      <c r="GY46" s="155"/>
      <c r="GZ46" s="155"/>
      <c r="HA46" s="155"/>
      <c r="HB46" s="155"/>
      <c r="HC46" s="155"/>
      <c r="HD46" s="155"/>
      <c r="HE46" s="155"/>
      <c r="HF46" s="155"/>
      <c r="HG46" s="155"/>
      <c r="HH46" s="155"/>
      <c r="HI46" s="155"/>
      <c r="HJ46" s="155"/>
      <c r="HK46" s="155"/>
      <c r="HL46" s="155"/>
      <c r="HM46" s="155"/>
      <c r="HN46" s="155"/>
      <c r="HO46" s="155"/>
      <c r="HP46" s="155"/>
      <c r="HQ46" s="155"/>
      <c r="HR46" s="155"/>
      <c r="HS46" s="155"/>
      <c r="HT46" s="155"/>
      <c r="HU46" s="155"/>
      <c r="HV46" s="155"/>
      <c r="HW46" s="155"/>
    </row>
    <row r="47" spans="1:231" s="110" customFormat="1" ht="20.1" customHeight="1">
      <c r="A47" s="143" t="s">
        <v>85</v>
      </c>
      <c r="B47" s="130">
        <v>11300</v>
      </c>
      <c r="C47" s="130"/>
      <c r="D47" s="130">
        <f t="shared" si="10"/>
        <v>11300</v>
      </c>
      <c r="E47" s="142" t="s">
        <v>86</v>
      </c>
      <c r="F47" s="130">
        <v>196905</v>
      </c>
      <c r="G47" s="139"/>
      <c r="H47" s="130">
        <f t="shared" si="9"/>
        <v>196905</v>
      </c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5"/>
      <c r="FC47" s="155"/>
      <c r="FD47" s="155"/>
      <c r="FE47" s="155"/>
      <c r="FF47" s="155"/>
      <c r="FG47" s="155"/>
      <c r="FH47" s="155"/>
      <c r="FI47" s="155"/>
      <c r="FJ47" s="155"/>
      <c r="FK47" s="155"/>
      <c r="FL47" s="155"/>
      <c r="FM47" s="155"/>
      <c r="FN47" s="155"/>
      <c r="FO47" s="155"/>
      <c r="FP47" s="155"/>
      <c r="FQ47" s="155"/>
      <c r="FR47" s="155"/>
      <c r="FS47" s="155"/>
      <c r="FT47" s="155"/>
      <c r="FU47" s="155"/>
      <c r="FV47" s="155"/>
      <c r="FW47" s="155"/>
      <c r="FX47" s="155"/>
      <c r="FY47" s="155"/>
      <c r="FZ47" s="155"/>
      <c r="GA47" s="155"/>
      <c r="GB47" s="155"/>
      <c r="GC47" s="155"/>
      <c r="GD47" s="155"/>
      <c r="GE47" s="155"/>
      <c r="GF47" s="155"/>
      <c r="GG47" s="155"/>
      <c r="GH47" s="155"/>
      <c r="GI47" s="155"/>
      <c r="GJ47" s="155"/>
      <c r="GK47" s="155"/>
      <c r="GL47" s="155"/>
      <c r="GM47" s="155"/>
      <c r="GN47" s="155"/>
      <c r="GO47" s="155"/>
      <c r="GP47" s="155"/>
      <c r="GQ47" s="155"/>
      <c r="GR47" s="155"/>
      <c r="GS47" s="155"/>
      <c r="GT47" s="155"/>
      <c r="GU47" s="155"/>
      <c r="GV47" s="155"/>
      <c r="GW47" s="155"/>
      <c r="GX47" s="155"/>
      <c r="GY47" s="155"/>
      <c r="GZ47" s="155"/>
      <c r="HA47" s="155"/>
      <c r="HB47" s="155"/>
      <c r="HC47" s="155"/>
      <c r="HD47" s="155"/>
      <c r="HE47" s="155"/>
      <c r="HF47" s="155"/>
      <c r="HG47" s="155"/>
      <c r="HH47" s="155"/>
      <c r="HI47" s="155"/>
      <c r="HJ47" s="155"/>
      <c r="HK47" s="155"/>
      <c r="HL47" s="155"/>
      <c r="HM47" s="155"/>
      <c r="HN47" s="155"/>
      <c r="HO47" s="155"/>
      <c r="HP47" s="155"/>
      <c r="HQ47" s="155"/>
      <c r="HR47" s="155"/>
      <c r="HS47" s="155"/>
      <c r="HT47" s="155"/>
      <c r="HU47" s="155"/>
      <c r="HV47" s="155"/>
      <c r="HW47" s="155"/>
    </row>
    <row r="48" spans="1:231" s="110" customFormat="1" ht="20.1" customHeight="1">
      <c r="A48" s="143" t="s">
        <v>87</v>
      </c>
      <c r="B48" s="130">
        <v>98195</v>
      </c>
      <c r="C48" s="130"/>
      <c r="D48" s="130">
        <f t="shared" si="10"/>
        <v>98195</v>
      </c>
      <c r="E48" s="142" t="s">
        <v>88</v>
      </c>
      <c r="F48" s="130">
        <v>31905</v>
      </c>
      <c r="G48" s="139"/>
      <c r="H48" s="130">
        <f t="shared" si="9"/>
        <v>31905</v>
      </c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5"/>
      <c r="DA48" s="155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5"/>
      <c r="DY48" s="155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5"/>
      <c r="EN48" s="155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5"/>
      <c r="FC48" s="155"/>
      <c r="FD48" s="155"/>
      <c r="FE48" s="155"/>
      <c r="FF48" s="155"/>
      <c r="FG48" s="155"/>
      <c r="FH48" s="155"/>
      <c r="FI48" s="155"/>
      <c r="FJ48" s="155"/>
      <c r="FK48" s="155"/>
      <c r="FL48" s="155"/>
      <c r="FM48" s="155"/>
      <c r="FN48" s="155"/>
      <c r="FO48" s="155"/>
      <c r="FP48" s="155"/>
      <c r="FQ48" s="155"/>
      <c r="FR48" s="155"/>
      <c r="FS48" s="155"/>
      <c r="FT48" s="155"/>
      <c r="FU48" s="155"/>
      <c r="FV48" s="155"/>
      <c r="FW48" s="155"/>
      <c r="FX48" s="155"/>
      <c r="FY48" s="155"/>
      <c r="FZ48" s="155"/>
      <c r="GA48" s="155"/>
      <c r="GB48" s="155"/>
      <c r="GC48" s="155"/>
      <c r="GD48" s="155"/>
      <c r="GE48" s="155"/>
      <c r="GF48" s="155"/>
      <c r="GG48" s="155"/>
      <c r="GH48" s="155"/>
      <c r="GI48" s="155"/>
      <c r="GJ48" s="155"/>
      <c r="GK48" s="155"/>
      <c r="GL48" s="155"/>
      <c r="GM48" s="155"/>
      <c r="GN48" s="155"/>
      <c r="GO48" s="155"/>
      <c r="GP48" s="155"/>
      <c r="GQ48" s="155"/>
      <c r="GR48" s="155"/>
      <c r="GS48" s="155"/>
      <c r="GT48" s="155"/>
      <c r="GU48" s="155"/>
      <c r="GV48" s="155"/>
      <c r="GW48" s="155"/>
      <c r="GX48" s="155"/>
      <c r="GY48" s="155"/>
      <c r="GZ48" s="155"/>
      <c r="HA48" s="155"/>
      <c r="HB48" s="155"/>
      <c r="HC48" s="155"/>
      <c r="HD48" s="155"/>
      <c r="HE48" s="155"/>
      <c r="HF48" s="155"/>
      <c r="HG48" s="155"/>
      <c r="HH48" s="155"/>
      <c r="HI48" s="155"/>
      <c r="HJ48" s="155"/>
      <c r="HK48" s="155"/>
      <c r="HL48" s="155"/>
      <c r="HM48" s="155"/>
      <c r="HN48" s="155"/>
      <c r="HO48" s="155"/>
      <c r="HP48" s="155"/>
      <c r="HQ48" s="155"/>
      <c r="HR48" s="155"/>
      <c r="HS48" s="155"/>
      <c r="HT48" s="155"/>
      <c r="HU48" s="155"/>
      <c r="HV48" s="155"/>
      <c r="HW48" s="155"/>
    </row>
    <row r="49" spans="1:231" s="110" customFormat="1" ht="20.1" customHeight="1">
      <c r="A49" s="143" t="s">
        <v>89</v>
      </c>
      <c r="B49" s="130">
        <v>44600</v>
      </c>
      <c r="C49" s="130"/>
      <c r="D49" s="130">
        <f t="shared" si="10"/>
        <v>44600</v>
      </c>
      <c r="E49" s="142" t="s">
        <v>90</v>
      </c>
      <c r="F49" s="130">
        <v>128470</v>
      </c>
      <c r="G49" s="139"/>
      <c r="H49" s="130">
        <f t="shared" si="9"/>
        <v>128470</v>
      </c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155"/>
      <c r="EN49" s="155"/>
      <c r="EO49" s="155"/>
      <c r="EP49" s="155"/>
      <c r="EQ49" s="155"/>
      <c r="ER49" s="155"/>
      <c r="ES49" s="155"/>
      <c r="ET49" s="155"/>
      <c r="EU49" s="155"/>
      <c r="EV49" s="155"/>
      <c r="EW49" s="155"/>
      <c r="EX49" s="155"/>
      <c r="EY49" s="155"/>
      <c r="EZ49" s="155"/>
      <c r="FA49" s="155"/>
      <c r="FB49" s="155"/>
      <c r="FC49" s="155"/>
      <c r="FD49" s="155"/>
      <c r="FE49" s="155"/>
      <c r="FF49" s="155"/>
      <c r="FG49" s="155"/>
      <c r="FH49" s="155"/>
      <c r="FI49" s="155"/>
      <c r="FJ49" s="155"/>
      <c r="FK49" s="155"/>
      <c r="FL49" s="155"/>
      <c r="FM49" s="155"/>
      <c r="FN49" s="155"/>
      <c r="FO49" s="155"/>
      <c r="FP49" s="155"/>
      <c r="FQ49" s="155"/>
      <c r="FR49" s="155"/>
      <c r="FS49" s="155"/>
      <c r="FT49" s="155"/>
      <c r="FU49" s="155"/>
      <c r="FV49" s="155"/>
      <c r="FW49" s="155"/>
      <c r="FX49" s="155"/>
      <c r="FY49" s="155"/>
      <c r="FZ49" s="155"/>
      <c r="GA49" s="155"/>
      <c r="GB49" s="155"/>
      <c r="GC49" s="155"/>
      <c r="GD49" s="155"/>
      <c r="GE49" s="155"/>
      <c r="GF49" s="155"/>
      <c r="GG49" s="155"/>
      <c r="GH49" s="155"/>
      <c r="GI49" s="155"/>
      <c r="GJ49" s="155"/>
      <c r="GK49" s="155"/>
      <c r="GL49" s="155"/>
      <c r="GM49" s="155"/>
      <c r="GN49" s="155"/>
      <c r="GO49" s="155"/>
      <c r="GP49" s="155"/>
      <c r="GQ49" s="155"/>
      <c r="GR49" s="155"/>
      <c r="GS49" s="155"/>
      <c r="GT49" s="155"/>
      <c r="GU49" s="155"/>
      <c r="GV49" s="155"/>
      <c r="GW49" s="155"/>
      <c r="GX49" s="155"/>
      <c r="GY49" s="155"/>
      <c r="GZ49" s="155"/>
      <c r="HA49" s="155"/>
      <c r="HB49" s="155"/>
      <c r="HC49" s="155"/>
      <c r="HD49" s="155"/>
      <c r="HE49" s="155"/>
      <c r="HF49" s="155"/>
      <c r="HG49" s="155"/>
      <c r="HH49" s="155"/>
      <c r="HI49" s="155"/>
      <c r="HJ49" s="155"/>
      <c r="HK49" s="155"/>
      <c r="HL49" s="155"/>
      <c r="HM49" s="155"/>
      <c r="HN49" s="155"/>
      <c r="HO49" s="155"/>
      <c r="HP49" s="155"/>
      <c r="HQ49" s="155"/>
      <c r="HR49" s="155"/>
      <c r="HS49" s="155"/>
      <c r="HT49" s="155"/>
      <c r="HU49" s="155"/>
      <c r="HV49" s="155"/>
      <c r="HW49" s="155"/>
    </row>
    <row r="50" spans="1:231" s="110" customFormat="1" ht="20.1" customHeight="1">
      <c r="A50" s="143" t="s">
        <v>91</v>
      </c>
      <c r="B50" s="130">
        <v>54845</v>
      </c>
      <c r="C50" s="130"/>
      <c r="D50" s="130">
        <f t="shared" si="10"/>
        <v>54845</v>
      </c>
      <c r="E50" s="142" t="s">
        <v>92</v>
      </c>
      <c r="F50" s="130">
        <v>52554</v>
      </c>
      <c r="G50" s="139"/>
      <c r="H50" s="130">
        <f t="shared" si="9"/>
        <v>52554</v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</row>
    <row r="51" spans="1:231" s="110" customFormat="1" ht="20.1" customHeight="1">
      <c r="A51" s="143" t="s">
        <v>93</v>
      </c>
      <c r="B51" s="130">
        <v>100442</v>
      </c>
      <c r="C51" s="130"/>
      <c r="D51" s="130">
        <f t="shared" si="10"/>
        <v>100442</v>
      </c>
      <c r="E51" s="142" t="s">
        <v>94</v>
      </c>
      <c r="F51" s="130">
        <v>245694</v>
      </c>
      <c r="G51" s="139"/>
      <c r="H51" s="130">
        <f t="shared" si="9"/>
        <v>245694</v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5"/>
      <c r="DA51" s="155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5"/>
      <c r="DM51" s="155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5"/>
      <c r="DY51" s="155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5"/>
      <c r="EN51" s="155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5"/>
      <c r="FC51" s="155"/>
      <c r="FD51" s="155"/>
      <c r="FE51" s="155"/>
      <c r="FF51" s="155"/>
      <c r="FG51" s="155"/>
      <c r="FH51" s="155"/>
      <c r="FI51" s="155"/>
      <c r="FJ51" s="155"/>
      <c r="FK51" s="155"/>
      <c r="FL51" s="155"/>
      <c r="FM51" s="155"/>
      <c r="FN51" s="155"/>
      <c r="FO51" s="155"/>
      <c r="FP51" s="155"/>
      <c r="FQ51" s="155"/>
      <c r="FR51" s="155"/>
      <c r="FS51" s="155"/>
      <c r="FT51" s="155"/>
      <c r="FU51" s="155"/>
      <c r="FV51" s="155"/>
      <c r="FW51" s="155"/>
      <c r="FX51" s="155"/>
      <c r="FY51" s="155"/>
      <c r="FZ51" s="155"/>
      <c r="GA51" s="155"/>
      <c r="GB51" s="155"/>
      <c r="GC51" s="155"/>
      <c r="GD51" s="155"/>
      <c r="GE51" s="155"/>
      <c r="GF51" s="155"/>
      <c r="GG51" s="155"/>
      <c r="GH51" s="155"/>
      <c r="GI51" s="155"/>
      <c r="GJ51" s="155"/>
      <c r="GK51" s="155"/>
      <c r="GL51" s="155"/>
      <c r="GM51" s="155"/>
      <c r="GN51" s="155"/>
      <c r="GO51" s="155"/>
      <c r="GP51" s="155"/>
      <c r="GQ51" s="155"/>
      <c r="GR51" s="155"/>
      <c r="GS51" s="155"/>
      <c r="GT51" s="155"/>
      <c r="GU51" s="155"/>
      <c r="GV51" s="155"/>
      <c r="GW51" s="155"/>
      <c r="GX51" s="155"/>
      <c r="GY51" s="155"/>
      <c r="GZ51" s="155"/>
      <c r="HA51" s="155"/>
      <c r="HB51" s="155"/>
      <c r="HC51" s="155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</row>
    <row r="52" spans="1:231" s="110" customFormat="1" ht="20.1" customHeight="1">
      <c r="A52" s="143" t="s">
        <v>95</v>
      </c>
      <c r="B52" s="130">
        <v>459920</v>
      </c>
      <c r="C52" s="130"/>
      <c r="D52" s="130">
        <f t="shared" si="10"/>
        <v>459920</v>
      </c>
      <c r="E52" s="142" t="s">
        <v>96</v>
      </c>
      <c r="F52" s="130">
        <v>24066</v>
      </c>
      <c r="G52" s="139"/>
      <c r="H52" s="130">
        <f t="shared" si="9"/>
        <v>24066</v>
      </c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5"/>
      <c r="DB52" s="155"/>
      <c r="DC52" s="155"/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5"/>
      <c r="DO52" s="155"/>
      <c r="DP52" s="155"/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5"/>
      <c r="EB52" s="155"/>
      <c r="EC52" s="155"/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  <c r="EY52" s="155"/>
      <c r="EZ52" s="155"/>
      <c r="FA52" s="155"/>
      <c r="FB52" s="155"/>
      <c r="FC52" s="155"/>
      <c r="FD52" s="155"/>
      <c r="FE52" s="155"/>
      <c r="FF52" s="155"/>
      <c r="FG52" s="155"/>
      <c r="FH52" s="155"/>
      <c r="FI52" s="155"/>
      <c r="FJ52" s="155"/>
      <c r="FK52" s="155"/>
      <c r="FL52" s="155"/>
      <c r="FM52" s="155"/>
      <c r="FN52" s="155"/>
      <c r="FO52" s="155"/>
      <c r="FP52" s="155"/>
      <c r="FQ52" s="155"/>
      <c r="FR52" s="155"/>
      <c r="FS52" s="155"/>
      <c r="FT52" s="155"/>
      <c r="FU52" s="155"/>
      <c r="FV52" s="155"/>
      <c r="FW52" s="155"/>
      <c r="FX52" s="155"/>
      <c r="FY52" s="155"/>
      <c r="FZ52" s="155"/>
      <c r="GA52" s="155"/>
      <c r="GB52" s="155"/>
      <c r="GC52" s="155"/>
      <c r="GD52" s="155"/>
      <c r="GE52" s="155"/>
      <c r="GF52" s="155"/>
      <c r="GG52" s="155"/>
      <c r="GH52" s="155"/>
      <c r="GI52" s="155"/>
      <c r="GJ52" s="155"/>
      <c r="GK52" s="155"/>
      <c r="GL52" s="155"/>
      <c r="GM52" s="155"/>
      <c r="GN52" s="155"/>
      <c r="GO52" s="155"/>
      <c r="GP52" s="155"/>
      <c r="GQ52" s="155"/>
      <c r="GR52" s="155"/>
      <c r="GS52" s="155"/>
      <c r="GT52" s="155"/>
      <c r="GU52" s="155"/>
      <c r="GV52" s="155"/>
      <c r="GW52" s="155"/>
      <c r="GX52" s="155"/>
      <c r="GY52" s="155"/>
      <c r="GZ52" s="155"/>
      <c r="HA52" s="155"/>
      <c r="HB52" s="155"/>
      <c r="HC52" s="155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</row>
    <row r="53" spans="1:231" s="110" customFormat="1" ht="20.1" customHeight="1">
      <c r="A53" s="143" t="s">
        <v>97</v>
      </c>
      <c r="B53" s="130">
        <v>163072</v>
      </c>
      <c r="C53" s="130"/>
      <c r="D53" s="130">
        <f t="shared" si="10"/>
        <v>163072</v>
      </c>
      <c r="E53" s="142" t="s">
        <v>98</v>
      </c>
      <c r="F53" s="130">
        <v>5666</v>
      </c>
      <c r="G53" s="139"/>
      <c r="H53" s="130">
        <f t="shared" si="9"/>
        <v>5666</v>
      </c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</row>
    <row r="54" spans="1:231" s="110" customFormat="1" ht="20.1" customHeight="1">
      <c r="A54" s="143" t="s">
        <v>99</v>
      </c>
      <c r="B54" s="130">
        <v>23991</v>
      </c>
      <c r="C54" s="130"/>
      <c r="D54" s="130">
        <f t="shared" si="10"/>
        <v>23991</v>
      </c>
      <c r="E54" s="142" t="s">
        <v>100</v>
      </c>
      <c r="F54" s="130">
        <v>236600</v>
      </c>
      <c r="G54" s="139"/>
      <c r="H54" s="130">
        <f t="shared" si="9"/>
        <v>236600</v>
      </c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5"/>
      <c r="DN54" s="155"/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/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5"/>
      <c r="FK54" s="155"/>
      <c r="FL54" s="155"/>
      <c r="FM54" s="155"/>
      <c r="FN54" s="155"/>
      <c r="FO54" s="155"/>
      <c r="FP54" s="155"/>
      <c r="FQ54" s="155"/>
      <c r="FR54" s="155"/>
      <c r="FS54" s="155"/>
      <c r="FT54" s="155"/>
      <c r="FU54" s="155"/>
      <c r="FV54" s="155"/>
      <c r="FW54" s="155"/>
      <c r="FX54" s="155"/>
      <c r="FY54" s="155"/>
      <c r="FZ54" s="155"/>
      <c r="GA54" s="155"/>
      <c r="GB54" s="155"/>
      <c r="GC54" s="155"/>
      <c r="GD54" s="155"/>
      <c r="GE54" s="155"/>
      <c r="GF54" s="155"/>
      <c r="GG54" s="155"/>
      <c r="GH54" s="155"/>
      <c r="GI54" s="155"/>
      <c r="GJ54" s="155"/>
      <c r="GK54" s="155"/>
      <c r="GL54" s="155"/>
      <c r="GM54" s="155"/>
      <c r="GN54" s="155"/>
      <c r="GO54" s="155"/>
      <c r="GP54" s="155"/>
      <c r="GQ54" s="155"/>
      <c r="GR54" s="155"/>
      <c r="GS54" s="155"/>
      <c r="GT54" s="155"/>
      <c r="GU54" s="155"/>
      <c r="GV54" s="155"/>
      <c r="GW54" s="155"/>
      <c r="GX54" s="155"/>
      <c r="GY54" s="155"/>
      <c r="GZ54" s="155"/>
      <c r="HA54" s="155"/>
      <c r="HB54" s="155"/>
      <c r="HC54" s="155"/>
      <c r="HD54" s="155"/>
      <c r="HE54" s="155"/>
      <c r="HF54" s="155"/>
      <c r="HG54" s="155"/>
      <c r="HH54" s="155"/>
      <c r="HI54" s="155"/>
      <c r="HJ54" s="155"/>
      <c r="HK54" s="155"/>
      <c r="HL54" s="155"/>
      <c r="HM54" s="155"/>
      <c r="HN54" s="155"/>
      <c r="HO54" s="155"/>
      <c r="HP54" s="155"/>
      <c r="HQ54" s="155"/>
      <c r="HR54" s="155"/>
      <c r="HS54" s="155"/>
      <c r="HT54" s="155"/>
      <c r="HU54" s="155"/>
      <c r="HV54" s="155"/>
      <c r="HW54" s="155"/>
    </row>
    <row r="55" spans="1:231" s="110" customFormat="1" ht="20.1" customHeight="1">
      <c r="A55" s="143" t="s">
        <v>101</v>
      </c>
      <c r="B55" s="130">
        <v>5666</v>
      </c>
      <c r="C55" s="130"/>
      <c r="D55" s="130">
        <f t="shared" si="10"/>
        <v>5666</v>
      </c>
      <c r="E55" s="142" t="s">
        <v>102</v>
      </c>
      <c r="F55" s="130">
        <v>466265</v>
      </c>
      <c r="G55" s="139"/>
      <c r="H55" s="130">
        <f t="shared" si="9"/>
        <v>466265</v>
      </c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  <c r="EG55" s="155"/>
      <c r="EH55" s="155"/>
      <c r="EI55" s="155"/>
      <c r="EJ55" s="155"/>
      <c r="EK55" s="155"/>
      <c r="EL55" s="155"/>
      <c r="EM55" s="155"/>
      <c r="EN55" s="155"/>
      <c r="EO55" s="155"/>
      <c r="EP55" s="155"/>
      <c r="EQ55" s="155"/>
      <c r="ER55" s="155"/>
      <c r="ES55" s="155"/>
      <c r="ET55" s="155"/>
      <c r="EU55" s="155"/>
      <c r="EV55" s="155"/>
      <c r="EW55" s="155"/>
      <c r="EX55" s="155"/>
      <c r="EY55" s="155"/>
      <c r="EZ55" s="155"/>
      <c r="FA55" s="155"/>
      <c r="FB55" s="155"/>
      <c r="FC55" s="155"/>
      <c r="FD55" s="155"/>
      <c r="FE55" s="155"/>
      <c r="FF55" s="155"/>
      <c r="FG55" s="155"/>
      <c r="FH55" s="155"/>
      <c r="FI55" s="155"/>
      <c r="FJ55" s="155"/>
      <c r="FK55" s="155"/>
      <c r="FL55" s="155"/>
      <c r="FM55" s="155"/>
      <c r="FN55" s="155"/>
      <c r="FO55" s="155"/>
      <c r="FP55" s="155"/>
      <c r="FQ55" s="155"/>
      <c r="FR55" s="155"/>
      <c r="FS55" s="155"/>
      <c r="FT55" s="155"/>
      <c r="FU55" s="155"/>
      <c r="FV55" s="155"/>
      <c r="FW55" s="155"/>
      <c r="FX55" s="155"/>
      <c r="FY55" s="155"/>
      <c r="FZ55" s="155"/>
      <c r="GA55" s="155"/>
      <c r="GB55" s="155"/>
      <c r="GC55" s="155"/>
      <c r="GD55" s="155"/>
      <c r="GE55" s="155"/>
      <c r="GF55" s="155"/>
      <c r="GG55" s="155"/>
      <c r="GH55" s="155"/>
      <c r="GI55" s="155"/>
      <c r="GJ55" s="155"/>
      <c r="GK55" s="155"/>
      <c r="GL55" s="155"/>
      <c r="GM55" s="155"/>
      <c r="GN55" s="155"/>
      <c r="GO55" s="155"/>
      <c r="GP55" s="155"/>
      <c r="GQ55" s="155"/>
      <c r="GR55" s="155"/>
      <c r="GS55" s="155"/>
      <c r="GT55" s="155"/>
      <c r="GU55" s="155"/>
      <c r="GV55" s="155"/>
      <c r="GW55" s="155"/>
      <c r="GX55" s="155"/>
      <c r="GY55" s="155"/>
      <c r="GZ55" s="155"/>
      <c r="HA55" s="155"/>
      <c r="HB55" s="155"/>
      <c r="HC55" s="155"/>
      <c r="HD55" s="155"/>
      <c r="HE55" s="155"/>
      <c r="HF55" s="155"/>
      <c r="HG55" s="155"/>
      <c r="HH55" s="155"/>
      <c r="HI55" s="155"/>
      <c r="HJ55" s="155"/>
      <c r="HK55" s="155"/>
      <c r="HL55" s="155"/>
      <c r="HM55" s="155"/>
      <c r="HN55" s="155"/>
      <c r="HO55" s="155"/>
      <c r="HP55" s="155"/>
      <c r="HQ55" s="155"/>
      <c r="HR55" s="155"/>
      <c r="HS55" s="155"/>
      <c r="HT55" s="155"/>
      <c r="HU55" s="155"/>
      <c r="HV55" s="155"/>
      <c r="HW55" s="155"/>
    </row>
    <row r="56" spans="1:231" s="109" customFormat="1" ht="20.1" customHeight="1">
      <c r="A56" s="142" t="s">
        <v>103</v>
      </c>
      <c r="B56" s="130">
        <v>171600</v>
      </c>
      <c r="C56" s="130"/>
      <c r="D56" s="130">
        <f t="shared" si="10"/>
        <v>171600</v>
      </c>
      <c r="E56" s="142" t="s">
        <v>104</v>
      </c>
      <c r="F56" s="130">
        <v>12100</v>
      </c>
      <c r="G56" s="139"/>
      <c r="H56" s="130">
        <f t="shared" si="9"/>
        <v>12100</v>
      </c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  <c r="GN56" s="155"/>
      <c r="GO56" s="155"/>
      <c r="GP56" s="155"/>
      <c r="GQ56" s="155"/>
      <c r="GR56" s="155"/>
      <c r="GS56" s="155"/>
      <c r="GT56" s="155"/>
      <c r="GU56" s="155"/>
      <c r="GV56" s="155"/>
      <c r="GW56" s="155"/>
      <c r="GX56" s="155"/>
      <c r="GY56" s="155"/>
      <c r="GZ56" s="155"/>
      <c r="HA56" s="155"/>
      <c r="HB56" s="155"/>
      <c r="HC56" s="155"/>
      <c r="HD56" s="155"/>
      <c r="HE56" s="155"/>
      <c r="HF56" s="155"/>
      <c r="HG56" s="155"/>
      <c r="HH56" s="155"/>
      <c r="HI56" s="155"/>
      <c r="HJ56" s="155"/>
      <c r="HK56" s="155"/>
      <c r="HL56" s="155"/>
      <c r="HM56" s="155"/>
      <c r="HN56" s="155"/>
      <c r="HO56" s="155"/>
      <c r="HP56" s="155"/>
      <c r="HQ56" s="155"/>
      <c r="HR56" s="155"/>
      <c r="HS56" s="155"/>
      <c r="HT56" s="155"/>
      <c r="HU56" s="155"/>
      <c r="HV56" s="155"/>
      <c r="HW56" s="155"/>
    </row>
    <row r="57" spans="1:231" s="110" customFormat="1" ht="20.1" customHeight="1">
      <c r="A57" s="142" t="s">
        <v>105</v>
      </c>
      <c r="B57" s="130">
        <v>350153</v>
      </c>
      <c r="C57" s="130"/>
      <c r="D57" s="130">
        <f t="shared" si="10"/>
        <v>350153</v>
      </c>
      <c r="E57" s="142" t="s">
        <v>106</v>
      </c>
      <c r="F57" s="130">
        <v>103321</v>
      </c>
      <c r="G57" s="130"/>
      <c r="H57" s="130">
        <f t="shared" si="9"/>
        <v>103321</v>
      </c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  <c r="DU57" s="155"/>
      <c r="DV57" s="155"/>
      <c r="DW57" s="155"/>
      <c r="DX57" s="155"/>
      <c r="DY57" s="155"/>
      <c r="DZ57" s="155"/>
      <c r="EA57" s="155"/>
      <c r="EB57" s="155"/>
      <c r="EC57" s="155"/>
      <c r="ED57" s="155"/>
      <c r="EE57" s="155"/>
      <c r="EF57" s="155"/>
      <c r="EG57" s="155"/>
      <c r="EH57" s="155"/>
      <c r="EI57" s="155"/>
      <c r="EJ57" s="155"/>
      <c r="EK57" s="155"/>
      <c r="EL57" s="155"/>
      <c r="EM57" s="155"/>
      <c r="EN57" s="155"/>
      <c r="EO57" s="155"/>
      <c r="EP57" s="155"/>
      <c r="EQ57" s="155"/>
      <c r="ER57" s="155"/>
      <c r="ES57" s="155"/>
      <c r="ET57" s="155"/>
      <c r="EU57" s="155"/>
      <c r="EV57" s="155"/>
      <c r="EW57" s="155"/>
      <c r="EX57" s="155"/>
      <c r="EY57" s="155"/>
      <c r="EZ57" s="155"/>
      <c r="FA57" s="155"/>
      <c r="FB57" s="155"/>
      <c r="FC57" s="155"/>
      <c r="FD57" s="155"/>
      <c r="FE57" s="155"/>
      <c r="FF57" s="155"/>
      <c r="FG57" s="155"/>
      <c r="FH57" s="155"/>
      <c r="FI57" s="155"/>
      <c r="FJ57" s="155"/>
      <c r="FK57" s="155"/>
      <c r="FL57" s="155"/>
      <c r="FM57" s="155"/>
      <c r="FN57" s="155"/>
      <c r="FO57" s="155"/>
      <c r="FP57" s="155"/>
      <c r="FQ57" s="155"/>
      <c r="FR57" s="155"/>
      <c r="FS57" s="155"/>
      <c r="FT57" s="155"/>
      <c r="FU57" s="155"/>
      <c r="FV57" s="155"/>
      <c r="FW57" s="155"/>
      <c r="FX57" s="155"/>
      <c r="FY57" s="155"/>
      <c r="FZ57" s="155"/>
      <c r="GA57" s="155"/>
      <c r="GB57" s="155"/>
      <c r="GC57" s="155"/>
      <c r="GD57" s="155"/>
      <c r="GE57" s="155"/>
      <c r="GF57" s="155"/>
      <c r="GG57" s="155"/>
      <c r="GH57" s="155"/>
      <c r="GI57" s="155"/>
      <c r="GJ57" s="155"/>
      <c r="GK57" s="155"/>
      <c r="GL57" s="155"/>
      <c r="GM57" s="155"/>
      <c r="GN57" s="155"/>
      <c r="GO57" s="155"/>
      <c r="GP57" s="155"/>
      <c r="GQ57" s="155"/>
      <c r="GR57" s="155"/>
      <c r="GS57" s="155"/>
      <c r="GT57" s="155"/>
      <c r="GU57" s="155"/>
      <c r="GV57" s="155"/>
      <c r="GW57" s="155"/>
      <c r="GX57" s="155"/>
      <c r="GY57" s="155"/>
      <c r="GZ57" s="155"/>
      <c r="HA57" s="155"/>
      <c r="HB57" s="155"/>
      <c r="HC57" s="155"/>
      <c r="HD57" s="155"/>
      <c r="HE57" s="155"/>
      <c r="HF57" s="155"/>
      <c r="HG57" s="155"/>
      <c r="HH57" s="155"/>
      <c r="HI57" s="155"/>
      <c r="HJ57" s="155"/>
      <c r="HK57" s="155"/>
      <c r="HL57" s="155"/>
      <c r="HM57" s="155"/>
      <c r="HN57" s="155"/>
      <c r="HO57" s="155"/>
      <c r="HP57" s="155"/>
      <c r="HQ57" s="155"/>
      <c r="HR57" s="155"/>
      <c r="HS57" s="155"/>
      <c r="HT57" s="155"/>
      <c r="HU57" s="155"/>
      <c r="HV57" s="155"/>
      <c r="HW57" s="155"/>
    </row>
    <row r="58" spans="1:231" s="110" customFormat="1" ht="20.1" customHeight="1">
      <c r="A58" s="142" t="s">
        <v>107</v>
      </c>
      <c r="B58" s="130">
        <v>12100</v>
      </c>
      <c r="C58" s="130"/>
      <c r="D58" s="130">
        <f t="shared" si="10"/>
        <v>12100</v>
      </c>
      <c r="E58" s="142" t="s">
        <v>108</v>
      </c>
      <c r="F58" s="130">
        <v>40925</v>
      </c>
      <c r="G58" s="130"/>
      <c r="H58" s="130">
        <f t="shared" si="9"/>
        <v>40925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  <c r="GE58" s="155"/>
      <c r="GF58" s="155"/>
      <c r="GG58" s="155"/>
      <c r="GH58" s="155"/>
      <c r="GI58" s="155"/>
      <c r="GJ58" s="155"/>
      <c r="GK58" s="155"/>
      <c r="GL58" s="155"/>
      <c r="GM58" s="155"/>
      <c r="GN58" s="155"/>
      <c r="GO58" s="155"/>
      <c r="GP58" s="155"/>
      <c r="GQ58" s="155"/>
      <c r="GR58" s="155"/>
      <c r="GS58" s="155"/>
      <c r="GT58" s="155"/>
      <c r="GU58" s="155"/>
      <c r="GV58" s="155"/>
      <c r="GW58" s="155"/>
      <c r="GX58" s="155"/>
      <c r="GY58" s="155"/>
      <c r="GZ58" s="155"/>
      <c r="HA58" s="155"/>
      <c r="HB58" s="155"/>
      <c r="HC58" s="155"/>
      <c r="HD58" s="155"/>
      <c r="HE58" s="155"/>
      <c r="HF58" s="155"/>
      <c r="HG58" s="155"/>
      <c r="HH58" s="155"/>
      <c r="HI58" s="155"/>
      <c r="HJ58" s="155"/>
      <c r="HK58" s="155"/>
      <c r="HL58" s="155"/>
      <c r="HM58" s="155"/>
      <c r="HN58" s="155"/>
      <c r="HO58" s="155"/>
      <c r="HP58" s="155"/>
      <c r="HQ58" s="155"/>
      <c r="HR58" s="155"/>
      <c r="HS58" s="155"/>
      <c r="HT58" s="155"/>
      <c r="HU58" s="155"/>
      <c r="HV58" s="155"/>
      <c r="HW58" s="155"/>
    </row>
    <row r="59" spans="1:231" s="110" customFormat="1" ht="20.1" customHeight="1">
      <c r="A59" s="142" t="s">
        <v>109</v>
      </c>
      <c r="B59" s="130">
        <v>103321</v>
      </c>
      <c r="C59" s="130"/>
      <c r="D59" s="130">
        <f t="shared" si="10"/>
        <v>103321</v>
      </c>
      <c r="E59" s="142" t="s">
        <v>110</v>
      </c>
      <c r="F59" s="130">
        <v>77112</v>
      </c>
      <c r="G59" s="139"/>
      <c r="H59" s="130">
        <f t="shared" si="9"/>
        <v>77112</v>
      </c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  <c r="GE59" s="155"/>
      <c r="GF59" s="155"/>
      <c r="GG59" s="155"/>
      <c r="GH59" s="155"/>
      <c r="GI59" s="155"/>
      <c r="GJ59" s="155"/>
      <c r="GK59" s="155"/>
      <c r="GL59" s="155"/>
      <c r="GM59" s="155"/>
      <c r="GN59" s="155"/>
      <c r="GO59" s="155"/>
      <c r="GP59" s="155"/>
      <c r="GQ59" s="155"/>
      <c r="GR59" s="155"/>
      <c r="GS59" s="155"/>
      <c r="GT59" s="155"/>
      <c r="GU59" s="155"/>
      <c r="GV59" s="155"/>
      <c r="GW59" s="155"/>
      <c r="GX59" s="155"/>
      <c r="GY59" s="155"/>
      <c r="GZ59" s="155"/>
      <c r="HA59" s="155"/>
      <c r="HB59" s="155"/>
      <c r="HC59" s="155"/>
      <c r="HD59" s="155"/>
      <c r="HE59" s="155"/>
      <c r="HF59" s="155"/>
      <c r="HG59" s="155"/>
      <c r="HH59" s="155"/>
      <c r="HI59" s="155"/>
      <c r="HJ59" s="155"/>
      <c r="HK59" s="155"/>
      <c r="HL59" s="155"/>
      <c r="HM59" s="155"/>
      <c r="HN59" s="155"/>
      <c r="HO59" s="155"/>
      <c r="HP59" s="155"/>
      <c r="HQ59" s="155"/>
      <c r="HR59" s="155"/>
      <c r="HS59" s="155"/>
      <c r="HT59" s="155"/>
      <c r="HU59" s="155"/>
      <c r="HV59" s="155"/>
      <c r="HW59" s="155"/>
    </row>
    <row r="60" spans="1:231" s="112" customFormat="1" ht="20.1" customHeight="1">
      <c r="A60" s="142" t="s">
        <v>111</v>
      </c>
      <c r="B60" s="130">
        <v>42100</v>
      </c>
      <c r="C60" s="130">
        <f>SUM(C61:C63)</f>
        <v>0</v>
      </c>
      <c r="D60" s="130">
        <f t="shared" si="10"/>
        <v>42100</v>
      </c>
      <c r="E60" s="142" t="s">
        <v>112</v>
      </c>
      <c r="F60" s="130">
        <v>72945</v>
      </c>
      <c r="G60" s="139"/>
      <c r="H60" s="130">
        <f t="shared" si="9"/>
        <v>72945</v>
      </c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  <c r="EF60" s="155"/>
      <c r="EG60" s="155"/>
      <c r="EH60" s="155"/>
      <c r="EI60" s="155"/>
      <c r="EJ60" s="155"/>
      <c r="EK60" s="155"/>
      <c r="EL60" s="155"/>
      <c r="EM60" s="155"/>
      <c r="EN60" s="155"/>
      <c r="EO60" s="155"/>
      <c r="EP60" s="155"/>
      <c r="EQ60" s="155"/>
      <c r="ER60" s="155"/>
      <c r="ES60" s="155"/>
      <c r="ET60" s="155"/>
      <c r="EU60" s="155"/>
      <c r="EV60" s="155"/>
      <c r="EW60" s="155"/>
      <c r="EX60" s="155"/>
      <c r="EY60" s="155"/>
      <c r="EZ60" s="155"/>
      <c r="FA60" s="155"/>
      <c r="FB60" s="155"/>
      <c r="FC60" s="155"/>
      <c r="FD60" s="155"/>
      <c r="FE60" s="155"/>
      <c r="FF60" s="155"/>
      <c r="FG60" s="155"/>
      <c r="FH60" s="155"/>
      <c r="FI60" s="155"/>
      <c r="FJ60" s="155"/>
      <c r="FK60" s="155"/>
      <c r="FL60" s="155"/>
      <c r="FM60" s="155"/>
      <c r="FN60" s="155"/>
      <c r="FO60" s="155"/>
      <c r="FP60" s="155"/>
      <c r="FQ60" s="155"/>
      <c r="FR60" s="155"/>
      <c r="FS60" s="155"/>
      <c r="FT60" s="155"/>
      <c r="FU60" s="155"/>
      <c r="FV60" s="155"/>
      <c r="FW60" s="155"/>
      <c r="FX60" s="155"/>
      <c r="FY60" s="155"/>
      <c r="FZ60" s="155"/>
      <c r="GA60" s="155"/>
      <c r="GB60" s="155"/>
      <c r="GC60" s="155"/>
      <c r="GD60" s="155"/>
      <c r="GE60" s="155"/>
      <c r="GF60" s="155"/>
      <c r="GG60" s="155"/>
      <c r="GH60" s="155"/>
      <c r="GI60" s="155"/>
      <c r="GJ60" s="155"/>
      <c r="GK60" s="155"/>
      <c r="GL60" s="155"/>
      <c r="GM60" s="155"/>
      <c r="GN60" s="155"/>
      <c r="GO60" s="155"/>
      <c r="GP60" s="155"/>
      <c r="GQ60" s="155"/>
      <c r="GR60" s="155"/>
      <c r="GS60" s="155"/>
      <c r="GT60" s="155"/>
      <c r="GU60" s="155"/>
      <c r="GV60" s="155"/>
      <c r="GW60" s="155"/>
      <c r="GX60" s="155"/>
      <c r="GY60" s="155"/>
      <c r="GZ60" s="155"/>
      <c r="HA60" s="155"/>
      <c r="HB60" s="155"/>
      <c r="HC60" s="155"/>
      <c r="HD60" s="155"/>
      <c r="HE60" s="155"/>
      <c r="HF60" s="155"/>
      <c r="HG60" s="155"/>
      <c r="HH60" s="155"/>
      <c r="HI60" s="155"/>
      <c r="HJ60" s="155"/>
      <c r="HK60" s="155"/>
      <c r="HL60" s="155"/>
      <c r="HM60" s="155"/>
      <c r="HN60" s="155"/>
      <c r="HO60" s="155"/>
      <c r="HP60" s="155"/>
      <c r="HQ60" s="155"/>
      <c r="HR60" s="155"/>
      <c r="HS60" s="155"/>
      <c r="HT60" s="155"/>
      <c r="HU60" s="155"/>
      <c r="HV60" s="155"/>
      <c r="HW60" s="155"/>
    </row>
    <row r="61" spans="1:231" s="112" customFormat="1" ht="20.1" customHeight="1">
      <c r="A61" s="142" t="s">
        <v>113</v>
      </c>
      <c r="B61" s="130">
        <v>81072</v>
      </c>
      <c r="C61" s="130"/>
      <c r="D61" s="130">
        <f t="shared" si="10"/>
        <v>81072</v>
      </c>
      <c r="E61" s="153" t="s">
        <v>114</v>
      </c>
      <c r="F61" s="130">
        <v>1650147</v>
      </c>
      <c r="G61" s="130">
        <f>110000+18000+50000</f>
        <v>178000</v>
      </c>
      <c r="H61" s="130">
        <f t="shared" si="9"/>
        <v>1828147</v>
      </c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5"/>
      <c r="FH61" s="155"/>
      <c r="FI61" s="155"/>
      <c r="FJ61" s="155"/>
      <c r="FK61" s="155"/>
      <c r="FL61" s="155"/>
      <c r="FM61" s="155"/>
      <c r="FN61" s="155"/>
      <c r="FO61" s="155"/>
      <c r="FP61" s="155"/>
      <c r="FQ61" s="155"/>
      <c r="FR61" s="155"/>
      <c r="FS61" s="155"/>
      <c r="FT61" s="155"/>
      <c r="FU61" s="155"/>
      <c r="FV61" s="155"/>
      <c r="FW61" s="155"/>
      <c r="FX61" s="155"/>
      <c r="FY61" s="155"/>
      <c r="FZ61" s="155"/>
      <c r="GA61" s="155"/>
      <c r="GB61" s="155"/>
      <c r="GC61" s="155"/>
      <c r="GD61" s="155"/>
      <c r="GE61" s="155"/>
      <c r="GF61" s="155"/>
      <c r="GG61" s="155"/>
      <c r="GH61" s="155"/>
      <c r="GI61" s="155"/>
      <c r="GJ61" s="155"/>
      <c r="GK61" s="155"/>
      <c r="GL61" s="155"/>
      <c r="GM61" s="155"/>
      <c r="GN61" s="155"/>
      <c r="GO61" s="155"/>
      <c r="GP61" s="155"/>
      <c r="GQ61" s="155"/>
      <c r="GR61" s="155"/>
      <c r="GS61" s="155"/>
      <c r="GT61" s="155"/>
      <c r="GU61" s="155"/>
      <c r="GV61" s="155"/>
      <c r="GW61" s="155"/>
      <c r="GX61" s="155"/>
      <c r="GY61" s="155"/>
      <c r="GZ61" s="155"/>
      <c r="HA61" s="155"/>
      <c r="HB61" s="155"/>
      <c r="HC61" s="155"/>
      <c r="HD61" s="155"/>
      <c r="HE61" s="155"/>
      <c r="HF61" s="155"/>
      <c r="HG61" s="155"/>
      <c r="HH61" s="155"/>
      <c r="HI61" s="155"/>
      <c r="HJ61" s="155"/>
      <c r="HK61" s="155"/>
      <c r="HL61" s="155"/>
      <c r="HM61" s="155"/>
      <c r="HN61" s="155"/>
      <c r="HO61" s="155"/>
      <c r="HP61" s="155"/>
      <c r="HQ61" s="155"/>
      <c r="HR61" s="155"/>
      <c r="HS61" s="155"/>
      <c r="HT61" s="155"/>
      <c r="HU61" s="155"/>
      <c r="HV61" s="155"/>
      <c r="HW61" s="155"/>
    </row>
    <row r="62" spans="1:231" s="110" customFormat="1" ht="20.1" customHeight="1">
      <c r="A62" s="142" t="s">
        <v>115</v>
      </c>
      <c r="B62" s="130">
        <v>0</v>
      </c>
      <c r="C62" s="130"/>
      <c r="D62" s="130">
        <f t="shared" si="10"/>
        <v>0</v>
      </c>
      <c r="E62" s="140" t="s">
        <v>116</v>
      </c>
      <c r="F62" s="130">
        <f aca="true" t="shared" si="11" ref="F62:H62">SUM(F63:F64)</f>
        <v>23070</v>
      </c>
      <c r="G62" s="130">
        <f t="shared" si="11"/>
        <v>0</v>
      </c>
      <c r="H62" s="130">
        <f t="shared" si="11"/>
        <v>23070</v>
      </c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55"/>
      <c r="FY62" s="155"/>
      <c r="FZ62" s="155"/>
      <c r="GA62" s="155"/>
      <c r="GB62" s="155"/>
      <c r="GC62" s="155"/>
      <c r="GD62" s="155"/>
      <c r="GE62" s="155"/>
      <c r="GF62" s="155"/>
      <c r="GG62" s="155"/>
      <c r="GH62" s="155"/>
      <c r="GI62" s="155"/>
      <c r="GJ62" s="155"/>
      <c r="GK62" s="155"/>
      <c r="GL62" s="155"/>
      <c r="GM62" s="155"/>
      <c r="GN62" s="155"/>
      <c r="GO62" s="155"/>
      <c r="GP62" s="155"/>
      <c r="GQ62" s="155"/>
      <c r="GR62" s="155"/>
      <c r="GS62" s="155"/>
      <c r="GT62" s="155"/>
      <c r="GU62" s="155"/>
      <c r="GV62" s="155"/>
      <c r="GW62" s="155"/>
      <c r="GX62" s="155"/>
      <c r="GY62" s="155"/>
      <c r="GZ62" s="155"/>
      <c r="HA62" s="155"/>
      <c r="HB62" s="155"/>
      <c r="HC62" s="155"/>
      <c r="HD62" s="155"/>
      <c r="HE62" s="155"/>
      <c r="HF62" s="155"/>
      <c r="HG62" s="155"/>
      <c r="HH62" s="155"/>
      <c r="HI62" s="155"/>
      <c r="HJ62" s="155"/>
      <c r="HK62" s="155"/>
      <c r="HL62" s="155"/>
      <c r="HM62" s="155"/>
      <c r="HN62" s="155"/>
      <c r="HO62" s="155"/>
      <c r="HP62" s="155"/>
      <c r="HQ62" s="155"/>
      <c r="HR62" s="155"/>
      <c r="HS62" s="155"/>
      <c r="HT62" s="155"/>
      <c r="HU62" s="155"/>
      <c r="HV62" s="155"/>
      <c r="HW62" s="155"/>
    </row>
    <row r="63" spans="1:231" s="110" customFormat="1" ht="20.1" customHeight="1">
      <c r="A63" s="141" t="s">
        <v>117</v>
      </c>
      <c r="B63" s="130">
        <v>997076</v>
      </c>
      <c r="C63" s="130"/>
      <c r="D63" s="130">
        <f t="shared" si="10"/>
        <v>997076</v>
      </c>
      <c r="E63" s="153" t="s">
        <v>118</v>
      </c>
      <c r="F63" s="130">
        <v>12100</v>
      </c>
      <c r="G63" s="139"/>
      <c r="H63" s="130">
        <f>F63+G63</f>
        <v>12100</v>
      </c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5"/>
      <c r="FF63" s="155"/>
      <c r="FG63" s="155"/>
      <c r="FH63" s="155"/>
      <c r="FI63" s="155"/>
      <c r="FJ63" s="155"/>
      <c r="FK63" s="155"/>
      <c r="FL63" s="155"/>
      <c r="FM63" s="155"/>
      <c r="FN63" s="155"/>
      <c r="FO63" s="155"/>
      <c r="FP63" s="155"/>
      <c r="FQ63" s="155"/>
      <c r="FR63" s="155"/>
      <c r="FS63" s="155"/>
      <c r="FT63" s="155"/>
      <c r="FU63" s="155"/>
      <c r="FV63" s="155"/>
      <c r="FW63" s="155"/>
      <c r="FX63" s="155"/>
      <c r="FY63" s="155"/>
      <c r="FZ63" s="155"/>
      <c r="GA63" s="155"/>
      <c r="GB63" s="155"/>
      <c r="GC63" s="155"/>
      <c r="GD63" s="155"/>
      <c r="GE63" s="155"/>
      <c r="GF63" s="155"/>
      <c r="GG63" s="155"/>
      <c r="GH63" s="155"/>
      <c r="GI63" s="155"/>
      <c r="GJ63" s="155"/>
      <c r="GK63" s="155"/>
      <c r="GL63" s="155"/>
      <c r="GM63" s="155"/>
      <c r="GN63" s="155"/>
      <c r="GO63" s="155"/>
      <c r="GP63" s="155"/>
      <c r="GQ63" s="155"/>
      <c r="GR63" s="155"/>
      <c r="GS63" s="155"/>
      <c r="GT63" s="155"/>
      <c r="GU63" s="155"/>
      <c r="GV63" s="155"/>
      <c r="GW63" s="155"/>
      <c r="GX63" s="155"/>
      <c r="GY63" s="155"/>
      <c r="GZ63" s="155"/>
      <c r="HA63" s="155"/>
      <c r="HB63" s="155"/>
      <c r="HC63" s="155"/>
      <c r="HD63" s="155"/>
      <c r="HE63" s="155"/>
      <c r="HF63" s="155"/>
      <c r="HG63" s="155"/>
      <c r="HH63" s="155"/>
      <c r="HI63" s="155"/>
      <c r="HJ63" s="155"/>
      <c r="HK63" s="155"/>
      <c r="HL63" s="155"/>
      <c r="HM63" s="155"/>
      <c r="HN63" s="155"/>
      <c r="HO63" s="155"/>
      <c r="HP63" s="155"/>
      <c r="HQ63" s="155"/>
      <c r="HR63" s="155"/>
      <c r="HS63" s="155"/>
      <c r="HT63" s="155"/>
      <c r="HU63" s="155"/>
      <c r="HV63" s="155"/>
      <c r="HW63" s="155"/>
    </row>
    <row r="64" spans="1:231" s="110" customFormat="1" ht="20.1" customHeight="1">
      <c r="A64" s="140" t="s">
        <v>119</v>
      </c>
      <c r="B64" s="130">
        <f>SUM(B65:B67)</f>
        <v>384220</v>
      </c>
      <c r="C64" s="130">
        <f>SUM(C65:C67)</f>
        <v>0</v>
      </c>
      <c r="D64" s="130">
        <f>SUM(D65:D67)</f>
        <v>384220</v>
      </c>
      <c r="E64" s="153" t="s">
        <v>120</v>
      </c>
      <c r="F64" s="130">
        <v>10970</v>
      </c>
      <c r="G64" s="130"/>
      <c r="H64" s="130">
        <f>F64+G64</f>
        <v>10970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5"/>
      <c r="FO64" s="155"/>
      <c r="FP64" s="155"/>
      <c r="FQ64" s="155"/>
      <c r="FR64" s="155"/>
      <c r="FS64" s="155"/>
      <c r="FT64" s="155"/>
      <c r="FU64" s="155"/>
      <c r="FV64" s="155"/>
      <c r="FW64" s="155"/>
      <c r="FX64" s="155"/>
      <c r="FY64" s="155"/>
      <c r="FZ64" s="155"/>
      <c r="GA64" s="155"/>
      <c r="GB64" s="155"/>
      <c r="GC64" s="155"/>
      <c r="GD64" s="155"/>
      <c r="GE64" s="155"/>
      <c r="GF64" s="155"/>
      <c r="GG64" s="155"/>
      <c r="GH64" s="155"/>
      <c r="GI64" s="155"/>
      <c r="GJ64" s="155"/>
      <c r="GK64" s="155"/>
      <c r="GL64" s="155"/>
      <c r="GM64" s="155"/>
      <c r="GN64" s="155"/>
      <c r="GO64" s="155"/>
      <c r="GP64" s="155"/>
      <c r="GQ64" s="155"/>
      <c r="GR64" s="155"/>
      <c r="GS64" s="155"/>
      <c r="GT64" s="155"/>
      <c r="GU64" s="155"/>
      <c r="GV64" s="155"/>
      <c r="GW64" s="155"/>
      <c r="GX64" s="155"/>
      <c r="GY64" s="155"/>
      <c r="GZ64" s="155"/>
      <c r="HA64" s="155"/>
      <c r="HB64" s="155"/>
      <c r="HC64" s="155"/>
      <c r="HD64" s="155"/>
      <c r="HE64" s="155"/>
      <c r="HF64" s="155"/>
      <c r="HG64" s="155"/>
      <c r="HH64" s="155"/>
      <c r="HI64" s="155"/>
      <c r="HJ64" s="155"/>
      <c r="HK64" s="155"/>
      <c r="HL64" s="155"/>
      <c r="HM64" s="155"/>
      <c r="HN64" s="155"/>
      <c r="HO64" s="155"/>
      <c r="HP64" s="155"/>
      <c r="HQ64" s="155"/>
      <c r="HR64" s="155"/>
      <c r="HS64" s="155"/>
      <c r="HT64" s="155"/>
      <c r="HU64" s="155"/>
      <c r="HV64" s="155"/>
      <c r="HW64" s="155"/>
    </row>
    <row r="65" spans="1:231" s="110" customFormat="1" ht="20.1" customHeight="1">
      <c r="A65" s="153" t="s">
        <v>121</v>
      </c>
      <c r="B65" s="130">
        <v>16642</v>
      </c>
      <c r="C65" s="130"/>
      <c r="D65" s="130">
        <f aca="true" t="shared" si="12" ref="D65:D70">B65+C65</f>
        <v>16642</v>
      </c>
      <c r="E65" s="140" t="s">
        <v>122</v>
      </c>
      <c r="F65" s="130">
        <f aca="true" t="shared" si="13" ref="F65:H65">SUM(F66:F67)</f>
        <v>2174103</v>
      </c>
      <c r="G65" s="130">
        <f t="shared" si="13"/>
        <v>470000</v>
      </c>
      <c r="H65" s="130">
        <f t="shared" si="13"/>
        <v>2644103</v>
      </c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</row>
    <row r="66" spans="1:231" s="110" customFormat="1" ht="20.1" customHeight="1">
      <c r="A66" s="153" t="s">
        <v>123</v>
      </c>
      <c r="B66" s="130">
        <v>7423</v>
      </c>
      <c r="C66" s="130"/>
      <c r="D66" s="130">
        <f t="shared" si="12"/>
        <v>7423</v>
      </c>
      <c r="E66" s="141" t="s">
        <v>124</v>
      </c>
      <c r="F66" s="130">
        <v>2174103</v>
      </c>
      <c r="G66" s="130">
        <v>470000</v>
      </c>
      <c r="H66" s="130">
        <f aca="true" t="shared" si="14" ref="H66:H71">F66+G66</f>
        <v>2644103</v>
      </c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</row>
    <row r="67" spans="1:231" s="110" customFormat="1" ht="20.1" customHeight="1">
      <c r="A67" s="153" t="s">
        <v>125</v>
      </c>
      <c r="B67" s="130">
        <v>360155</v>
      </c>
      <c r="C67" s="130"/>
      <c r="D67" s="130">
        <f t="shared" si="12"/>
        <v>360155</v>
      </c>
      <c r="E67" s="141" t="s">
        <v>126</v>
      </c>
      <c r="F67" s="130"/>
      <c r="G67" s="139"/>
      <c r="H67" s="130">
        <f t="shared" si="14"/>
        <v>0</v>
      </c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</row>
    <row r="68" spans="1:231" s="110" customFormat="1" ht="20.1" customHeight="1">
      <c r="A68" s="140" t="s">
        <v>127</v>
      </c>
      <c r="B68" s="130">
        <v>134699</v>
      </c>
      <c r="C68" s="130"/>
      <c r="D68" s="130">
        <f t="shared" si="12"/>
        <v>134699</v>
      </c>
      <c r="E68" s="140" t="s">
        <v>128</v>
      </c>
      <c r="F68" s="130">
        <v>30680</v>
      </c>
      <c r="G68" s="139"/>
      <c r="H68" s="130">
        <f t="shared" si="14"/>
        <v>30680</v>
      </c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</row>
    <row r="69" spans="1:231" s="110" customFormat="1" ht="20.1" customHeight="1">
      <c r="A69" s="140" t="s">
        <v>129</v>
      </c>
      <c r="B69" s="130">
        <v>43238</v>
      </c>
      <c r="C69" s="130"/>
      <c r="D69" s="130">
        <f t="shared" si="12"/>
        <v>43238</v>
      </c>
      <c r="E69" s="153" t="s">
        <v>130</v>
      </c>
      <c r="F69" s="130">
        <v>10680</v>
      </c>
      <c r="G69" s="139"/>
      <c r="H69" s="130">
        <f t="shared" si="14"/>
        <v>10680</v>
      </c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</row>
    <row r="70" spans="1:231" s="110" customFormat="1" ht="20.1" customHeight="1">
      <c r="A70" s="140" t="s">
        <v>131</v>
      </c>
      <c r="B70" s="130">
        <v>616099</v>
      </c>
      <c r="C70" s="130"/>
      <c r="D70" s="130">
        <f t="shared" si="12"/>
        <v>616099</v>
      </c>
      <c r="E70" s="153" t="s">
        <v>132</v>
      </c>
      <c r="F70" s="130">
        <v>20000</v>
      </c>
      <c r="G70" s="139"/>
      <c r="H70" s="130">
        <f t="shared" si="14"/>
        <v>20000</v>
      </c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</row>
    <row r="71" spans="1:231" s="110" customFormat="1" ht="20.1" customHeight="1">
      <c r="A71" s="134"/>
      <c r="B71" s="130"/>
      <c r="C71" s="130"/>
      <c r="D71" s="130"/>
      <c r="E71" s="158"/>
      <c r="F71" s="159"/>
      <c r="G71" s="139"/>
      <c r="H71" s="130">
        <f t="shared" si="14"/>
        <v>0</v>
      </c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</row>
    <row r="72" spans="1:231" s="110" customFormat="1" ht="20.1" customHeight="1">
      <c r="A72" s="126" t="s">
        <v>133</v>
      </c>
      <c r="B72" s="127">
        <f aca="true" t="shared" si="15" ref="B72:D72">B7+B31+B35</f>
        <v>11429054</v>
      </c>
      <c r="C72" s="127">
        <f t="shared" si="15"/>
        <v>740000</v>
      </c>
      <c r="D72" s="127">
        <f t="shared" si="15"/>
        <v>12169054</v>
      </c>
      <c r="E72" s="126" t="s">
        <v>134</v>
      </c>
      <c r="F72" s="127">
        <f>F7+F31+F35</f>
        <v>11429054</v>
      </c>
      <c r="G72" s="127">
        <f>G7+G31+G35</f>
        <v>740000</v>
      </c>
      <c r="H72" s="127">
        <f>H7+H31+H35</f>
        <v>12169054</v>
      </c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</row>
    <row r="73" spans="1:231" s="110" customFormat="1" ht="15.95" customHeight="1">
      <c r="A73" s="156"/>
      <c r="B73" s="157"/>
      <c r="C73" s="157"/>
      <c r="D73" s="157"/>
      <c r="E73" s="160"/>
      <c r="F73" s="157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</row>
    <row r="74" spans="1:231" s="110" customFormat="1" ht="15.95" customHeight="1">
      <c r="A74" s="156"/>
      <c r="B74" s="157"/>
      <c r="C74" s="157"/>
      <c r="D74" s="157"/>
      <c r="E74" s="161"/>
      <c r="F74" s="157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</row>
    <row r="75" spans="1:231" s="110" customFormat="1" ht="15.95" customHeight="1">
      <c r="A75" s="113"/>
      <c r="B75" s="114"/>
      <c r="C75" s="114"/>
      <c r="D75" s="114"/>
      <c r="E75" s="115"/>
      <c r="F75" s="114"/>
      <c r="G75" s="116"/>
      <c r="H75" s="116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</row>
    <row r="76" spans="1:231" s="110" customFormat="1" ht="15.95" customHeight="1">
      <c r="A76" s="113"/>
      <c r="B76" s="114"/>
      <c r="C76" s="114"/>
      <c r="D76" s="114"/>
      <c r="E76" s="115"/>
      <c r="F76" s="114"/>
      <c r="G76" s="116"/>
      <c r="H76" s="116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</row>
    <row r="77" spans="1:231" s="110" customFormat="1" ht="15.95" customHeight="1">
      <c r="A77" s="113"/>
      <c r="B77" s="114"/>
      <c r="C77" s="114"/>
      <c r="D77" s="114"/>
      <c r="E77" s="115"/>
      <c r="F77" s="114"/>
      <c r="G77" s="116"/>
      <c r="H77" s="116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DX77" s="155"/>
      <c r="DY77" s="155"/>
      <c r="DZ77" s="155"/>
      <c r="EA77" s="155"/>
      <c r="EB77" s="155"/>
      <c r="EC77" s="155"/>
      <c r="ED77" s="155"/>
      <c r="EE77" s="155"/>
      <c r="EF77" s="155"/>
      <c r="EG77" s="155"/>
      <c r="EH77" s="155"/>
      <c r="EI77" s="155"/>
      <c r="EJ77" s="155"/>
      <c r="EK77" s="155"/>
      <c r="EL77" s="155"/>
      <c r="EM77" s="155"/>
      <c r="EN77" s="155"/>
      <c r="EO77" s="155"/>
      <c r="EP77" s="155"/>
      <c r="EQ77" s="155"/>
      <c r="ER77" s="155"/>
      <c r="ES77" s="155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5"/>
      <c r="GF77" s="155"/>
      <c r="GG77" s="155"/>
      <c r="GH77" s="155"/>
      <c r="GI77" s="155"/>
      <c r="GJ77" s="155"/>
      <c r="GK77" s="155"/>
      <c r="GL77" s="155"/>
      <c r="GM77" s="155"/>
      <c r="GN77" s="155"/>
      <c r="GO77" s="155"/>
      <c r="GP77" s="155"/>
      <c r="GQ77" s="155"/>
      <c r="GR77" s="155"/>
      <c r="GS77" s="155"/>
      <c r="GT77" s="155"/>
      <c r="GU77" s="155"/>
      <c r="GV77" s="155"/>
      <c r="GW77" s="155"/>
      <c r="GX77" s="155"/>
      <c r="GY77" s="155"/>
      <c r="GZ77" s="155"/>
      <c r="HA77" s="155"/>
      <c r="HB77" s="155"/>
      <c r="HC77" s="155"/>
      <c r="HD77" s="155"/>
      <c r="HE77" s="155"/>
      <c r="HF77" s="155"/>
      <c r="HG77" s="155"/>
      <c r="HH77" s="155"/>
      <c r="HI77" s="155"/>
      <c r="HJ77" s="155"/>
      <c r="HK77" s="155"/>
      <c r="HL77" s="155"/>
      <c r="HM77" s="155"/>
      <c r="HN77" s="155"/>
      <c r="HO77" s="155"/>
      <c r="HP77" s="155"/>
      <c r="HQ77" s="155"/>
      <c r="HR77" s="155"/>
      <c r="HS77" s="155"/>
      <c r="HT77" s="155"/>
      <c r="HU77" s="155"/>
      <c r="HV77" s="155"/>
      <c r="HW77" s="155"/>
    </row>
    <row r="78" spans="1:231" s="110" customFormat="1" ht="14.25">
      <c r="A78" s="113"/>
      <c r="B78" s="114"/>
      <c r="C78" s="114"/>
      <c r="D78" s="114"/>
      <c r="E78" s="115"/>
      <c r="F78" s="114"/>
      <c r="G78" s="116"/>
      <c r="H78" s="116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5"/>
      <c r="DY78" s="155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5"/>
      <c r="EN78" s="155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5"/>
      <c r="GF78" s="155"/>
      <c r="GG78" s="155"/>
      <c r="GH78" s="155"/>
      <c r="GI78" s="155"/>
      <c r="GJ78" s="155"/>
      <c r="GK78" s="155"/>
      <c r="GL78" s="155"/>
      <c r="GM78" s="155"/>
      <c r="GN78" s="155"/>
      <c r="GO78" s="155"/>
      <c r="GP78" s="155"/>
      <c r="GQ78" s="155"/>
      <c r="GR78" s="155"/>
      <c r="GS78" s="155"/>
      <c r="GT78" s="155"/>
      <c r="GU78" s="155"/>
      <c r="GV78" s="155"/>
      <c r="GW78" s="155"/>
      <c r="GX78" s="155"/>
      <c r="GY78" s="155"/>
      <c r="GZ78" s="155"/>
      <c r="HA78" s="155"/>
      <c r="HB78" s="155"/>
      <c r="HC78" s="155"/>
      <c r="HD78" s="155"/>
      <c r="HE78" s="155"/>
      <c r="HF78" s="155"/>
      <c r="HG78" s="155"/>
      <c r="HH78" s="155"/>
      <c r="HI78" s="155"/>
      <c r="HJ78" s="155"/>
      <c r="HK78" s="155"/>
      <c r="HL78" s="155"/>
      <c r="HM78" s="155"/>
      <c r="HN78" s="155"/>
      <c r="HO78" s="155"/>
      <c r="HP78" s="155"/>
      <c r="HQ78" s="155"/>
      <c r="HR78" s="155"/>
      <c r="HS78" s="155"/>
      <c r="HT78" s="155"/>
      <c r="HU78" s="155"/>
      <c r="HV78" s="155"/>
      <c r="HW78" s="155"/>
    </row>
  </sheetData>
  <mergeCells count="3">
    <mergeCell ref="A2:H2"/>
    <mergeCell ref="A4:D4"/>
    <mergeCell ref="E4:H4"/>
  </mergeCells>
  <printOptions horizontalCentered="1" verticalCentered="1"/>
  <pageMargins left="0.156944444444444" right="0.156944444444444" top="0.275" bottom="0.432638888888889" header="0.236111111111111" footer="0.196527777777778"/>
  <pageSetup blackAndWhite="1" horizontalDpi="600" verticalDpi="600" orientation="landscape" paperSize="8" scale="86"/>
  <headerFooter alignWithMargins="0">
    <oddFooter>&amp;C第 &amp;P 页，共 &amp;N 页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697"/>
  <sheetViews>
    <sheetView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24.75" customHeight="1" outlineLevelCol="3"/>
  <cols>
    <col min="1" max="1" width="44.375" style="97" customWidth="1"/>
    <col min="2" max="2" width="16.50390625" style="97" customWidth="1"/>
    <col min="3" max="3" width="12.25390625" style="97" customWidth="1"/>
    <col min="4" max="4" width="13.375" style="97" customWidth="1"/>
    <col min="5" max="16384" width="9.00390625" style="97" customWidth="1"/>
  </cols>
  <sheetData>
    <row r="1" ht="24.75" customHeight="1">
      <c r="A1" s="98" t="s">
        <v>135</v>
      </c>
    </row>
    <row r="2" spans="1:4" ht="52.5" customHeight="1">
      <c r="A2" s="99" t="s">
        <v>136</v>
      </c>
      <c r="B2" s="99"/>
      <c r="C2" s="99"/>
      <c r="D2" s="99"/>
    </row>
    <row r="3" ht="24.75" customHeight="1">
      <c r="D3" s="100" t="s">
        <v>5</v>
      </c>
    </row>
    <row r="4" spans="1:4" s="96" customFormat="1" ht="37.5" customHeight="1">
      <c r="A4" s="101" t="s">
        <v>137</v>
      </c>
      <c r="B4" s="101" t="s">
        <v>138</v>
      </c>
      <c r="C4" s="101" t="s">
        <v>10</v>
      </c>
      <c r="D4" s="101" t="s">
        <v>11</v>
      </c>
    </row>
    <row r="5" spans="1:4" ht="24.75" customHeight="1">
      <c r="A5" s="102" t="s">
        <v>139</v>
      </c>
      <c r="B5" s="103">
        <v>334864</v>
      </c>
      <c r="C5" s="104"/>
      <c r="D5" s="104">
        <v>334864</v>
      </c>
    </row>
    <row r="6" spans="1:4" ht="24.75" customHeight="1">
      <c r="A6" s="102" t="s">
        <v>140</v>
      </c>
      <c r="B6" s="103">
        <v>3945</v>
      </c>
      <c r="C6" s="104"/>
      <c r="D6" s="104">
        <v>3945</v>
      </c>
    </row>
    <row r="7" spans="1:4" ht="24.75" customHeight="1">
      <c r="A7" s="102" t="s">
        <v>141</v>
      </c>
      <c r="B7" s="103">
        <v>2064</v>
      </c>
      <c r="C7" s="104"/>
      <c r="D7" s="104">
        <v>2064</v>
      </c>
    </row>
    <row r="8" spans="1:4" ht="24.75" customHeight="1">
      <c r="A8" s="102" t="s">
        <v>142</v>
      </c>
      <c r="B8" s="103">
        <v>310</v>
      </c>
      <c r="C8" s="104"/>
      <c r="D8" s="104">
        <v>310</v>
      </c>
    </row>
    <row r="9" spans="1:4" ht="24.75" customHeight="1">
      <c r="A9" s="102" t="s">
        <v>143</v>
      </c>
      <c r="B9" s="103">
        <v>280</v>
      </c>
      <c r="C9" s="104"/>
      <c r="D9" s="104">
        <v>280</v>
      </c>
    </row>
    <row r="10" spans="1:4" ht="24.75" customHeight="1">
      <c r="A10" s="102" t="s">
        <v>144</v>
      </c>
      <c r="B10" s="103">
        <v>108</v>
      </c>
      <c r="C10" s="104"/>
      <c r="D10" s="104">
        <v>108</v>
      </c>
    </row>
    <row r="11" spans="1:4" ht="24.75" customHeight="1">
      <c r="A11" s="102" t="s">
        <v>145</v>
      </c>
      <c r="B11" s="103">
        <v>167</v>
      </c>
      <c r="C11" s="104"/>
      <c r="D11" s="104">
        <v>167</v>
      </c>
    </row>
    <row r="12" spans="1:4" ht="24.75" customHeight="1">
      <c r="A12" s="102" t="s">
        <v>146</v>
      </c>
      <c r="B12" s="103">
        <v>168</v>
      </c>
      <c r="C12" s="104"/>
      <c r="D12" s="104">
        <v>168</v>
      </c>
    </row>
    <row r="13" spans="1:4" ht="24.75" customHeight="1">
      <c r="A13" s="102" t="s">
        <v>147</v>
      </c>
      <c r="B13" s="103">
        <v>83</v>
      </c>
      <c r="C13" s="104"/>
      <c r="D13" s="104">
        <v>83</v>
      </c>
    </row>
    <row r="14" spans="1:4" ht="24.75" customHeight="1">
      <c r="A14" s="102" t="s">
        <v>148</v>
      </c>
      <c r="B14" s="103">
        <v>765</v>
      </c>
      <c r="C14" s="104"/>
      <c r="D14" s="104">
        <v>765</v>
      </c>
    </row>
    <row r="15" spans="1:4" ht="24.75" customHeight="1">
      <c r="A15" s="102" t="s">
        <v>149</v>
      </c>
      <c r="B15" s="103">
        <v>2919</v>
      </c>
      <c r="C15" s="104"/>
      <c r="D15" s="104">
        <v>2919</v>
      </c>
    </row>
    <row r="16" spans="1:4" ht="24.75" customHeight="1">
      <c r="A16" s="102" t="s">
        <v>150</v>
      </c>
      <c r="B16" s="103">
        <v>1641</v>
      </c>
      <c r="C16" s="104"/>
      <c r="D16" s="104">
        <v>1641</v>
      </c>
    </row>
    <row r="17" spans="1:4" ht="24.75" customHeight="1">
      <c r="A17" s="102" t="s">
        <v>151</v>
      </c>
      <c r="B17" s="103">
        <v>160</v>
      </c>
      <c r="C17" s="104"/>
      <c r="D17" s="104">
        <v>160</v>
      </c>
    </row>
    <row r="18" spans="1:4" ht="24.75" customHeight="1">
      <c r="A18" s="102" t="s">
        <v>152</v>
      </c>
      <c r="B18" s="103">
        <v>192</v>
      </c>
      <c r="C18" s="104"/>
      <c r="D18" s="104">
        <v>192</v>
      </c>
    </row>
    <row r="19" spans="1:4" ht="24.75" customHeight="1">
      <c r="A19" s="102" t="s">
        <v>153</v>
      </c>
      <c r="B19" s="103">
        <v>83</v>
      </c>
      <c r="C19" s="104"/>
      <c r="D19" s="104">
        <v>83</v>
      </c>
    </row>
    <row r="20" spans="1:4" ht="24.75" customHeight="1">
      <c r="A20" s="102" t="s">
        <v>154</v>
      </c>
      <c r="B20" s="103">
        <v>173</v>
      </c>
      <c r="C20" s="104"/>
      <c r="D20" s="104">
        <v>173</v>
      </c>
    </row>
    <row r="21" spans="1:4" ht="24.75" customHeight="1">
      <c r="A21" s="102" t="s">
        <v>155</v>
      </c>
      <c r="B21" s="103">
        <v>64</v>
      </c>
      <c r="C21" s="104"/>
      <c r="D21" s="104">
        <v>64</v>
      </c>
    </row>
    <row r="22" spans="1:4" ht="24.75" customHeight="1">
      <c r="A22" s="102" t="s">
        <v>156</v>
      </c>
      <c r="B22" s="103">
        <v>606</v>
      </c>
      <c r="C22" s="104"/>
      <c r="D22" s="104">
        <v>606</v>
      </c>
    </row>
    <row r="23" spans="1:4" ht="24.75" customHeight="1">
      <c r="A23" s="102" t="s">
        <v>157</v>
      </c>
      <c r="B23" s="103">
        <v>51744</v>
      </c>
      <c r="C23" s="104"/>
      <c r="D23" s="104">
        <v>51744</v>
      </c>
    </row>
    <row r="24" spans="1:4" ht="24.75" customHeight="1">
      <c r="A24" s="102" t="s">
        <v>158</v>
      </c>
      <c r="B24" s="103">
        <v>10390</v>
      </c>
      <c r="C24" s="104"/>
      <c r="D24" s="104">
        <v>10390</v>
      </c>
    </row>
    <row r="25" spans="1:4" ht="24.75" customHeight="1">
      <c r="A25" s="102" t="s">
        <v>159</v>
      </c>
      <c r="B25" s="103">
        <v>12</v>
      </c>
      <c r="C25" s="104"/>
      <c r="D25" s="104">
        <v>12</v>
      </c>
    </row>
    <row r="26" spans="1:4" ht="24.75" customHeight="1">
      <c r="A26" s="102" t="s">
        <v>160</v>
      </c>
      <c r="B26" s="103">
        <v>4254</v>
      </c>
      <c r="C26" s="104"/>
      <c r="D26" s="104">
        <v>4254</v>
      </c>
    </row>
    <row r="27" spans="1:4" ht="24.75" customHeight="1">
      <c r="A27" s="102" t="s">
        <v>161</v>
      </c>
      <c r="B27" s="103">
        <v>30260</v>
      </c>
      <c r="C27" s="104"/>
      <c r="D27" s="104">
        <v>30260</v>
      </c>
    </row>
    <row r="28" spans="1:4" ht="24.75" customHeight="1">
      <c r="A28" s="102" t="s">
        <v>162</v>
      </c>
      <c r="B28" s="103">
        <v>2033</v>
      </c>
      <c r="C28" s="104"/>
      <c r="D28" s="104">
        <v>2033</v>
      </c>
    </row>
    <row r="29" spans="1:4" ht="24.75" customHeight="1">
      <c r="A29" s="102" t="s">
        <v>163</v>
      </c>
      <c r="B29" s="103">
        <v>460</v>
      </c>
      <c r="C29" s="104"/>
      <c r="D29" s="104">
        <v>460</v>
      </c>
    </row>
    <row r="30" spans="1:4" ht="24.75" customHeight="1">
      <c r="A30" s="102" t="s">
        <v>164</v>
      </c>
      <c r="B30" s="103">
        <v>181</v>
      </c>
      <c r="C30" s="104"/>
      <c r="D30" s="104">
        <v>181</v>
      </c>
    </row>
    <row r="31" spans="1:4" ht="24.75" customHeight="1">
      <c r="A31" s="102" t="s">
        <v>165</v>
      </c>
      <c r="B31" s="103">
        <v>4154</v>
      </c>
      <c r="C31" s="104"/>
      <c r="D31" s="104">
        <v>4154</v>
      </c>
    </row>
    <row r="32" spans="1:4" ht="24.75" customHeight="1">
      <c r="A32" s="102" t="s">
        <v>166</v>
      </c>
      <c r="B32" s="103">
        <v>45239</v>
      </c>
      <c r="C32" s="104"/>
      <c r="D32" s="104">
        <v>45239</v>
      </c>
    </row>
    <row r="33" spans="1:4" ht="24.75" customHeight="1">
      <c r="A33" s="102" t="s">
        <v>167</v>
      </c>
      <c r="B33" s="103">
        <v>2292</v>
      </c>
      <c r="C33" s="104"/>
      <c r="D33" s="104">
        <v>2292</v>
      </c>
    </row>
    <row r="34" spans="1:4" ht="24.75" customHeight="1">
      <c r="A34" s="102" t="s">
        <v>168</v>
      </c>
      <c r="B34" s="103">
        <v>291</v>
      </c>
      <c r="C34" s="104"/>
      <c r="D34" s="104">
        <v>291</v>
      </c>
    </row>
    <row r="35" spans="1:4" ht="24.75" customHeight="1">
      <c r="A35" s="102" t="s">
        <v>169</v>
      </c>
      <c r="B35" s="103">
        <v>557</v>
      </c>
      <c r="C35" s="104"/>
      <c r="D35" s="104">
        <v>557</v>
      </c>
    </row>
    <row r="36" spans="1:4" ht="24.75" customHeight="1">
      <c r="A36" s="102" t="s">
        <v>170</v>
      </c>
      <c r="B36" s="103">
        <v>40000</v>
      </c>
      <c r="C36" s="104"/>
      <c r="D36" s="104">
        <v>40000</v>
      </c>
    </row>
    <row r="37" spans="1:4" ht="24.75" customHeight="1">
      <c r="A37" s="102" t="s">
        <v>171</v>
      </c>
      <c r="B37" s="103">
        <v>1864</v>
      </c>
      <c r="C37" s="104"/>
      <c r="D37" s="104">
        <v>1864</v>
      </c>
    </row>
    <row r="38" spans="1:4" ht="24.75" customHeight="1">
      <c r="A38" s="102" t="s">
        <v>172</v>
      </c>
      <c r="B38" s="103">
        <v>185</v>
      </c>
      <c r="C38" s="104"/>
      <c r="D38" s="104">
        <v>185</v>
      </c>
    </row>
    <row r="39" spans="1:4" ht="24.75" customHeight="1">
      <c r="A39" s="102" t="s">
        <v>173</v>
      </c>
      <c r="B39" s="103">
        <v>50</v>
      </c>
      <c r="C39" s="104"/>
      <c r="D39" s="104">
        <v>50</v>
      </c>
    </row>
    <row r="40" spans="1:4" ht="24.75" customHeight="1">
      <c r="A40" s="102" t="s">
        <v>174</v>
      </c>
      <c r="B40" s="103">
        <v>3320</v>
      </c>
      <c r="C40" s="104"/>
      <c r="D40" s="104">
        <v>3320</v>
      </c>
    </row>
    <row r="41" spans="1:4" ht="24.75" customHeight="1">
      <c r="A41" s="102" t="s">
        <v>175</v>
      </c>
      <c r="B41" s="103">
        <v>1231</v>
      </c>
      <c r="C41" s="104"/>
      <c r="D41" s="104">
        <v>1231</v>
      </c>
    </row>
    <row r="42" spans="1:4" ht="24.75" customHeight="1">
      <c r="A42" s="102" t="s">
        <v>176</v>
      </c>
      <c r="B42" s="103">
        <v>144</v>
      </c>
      <c r="C42" s="104"/>
      <c r="D42" s="104">
        <v>144</v>
      </c>
    </row>
    <row r="43" spans="1:4" ht="24.75" customHeight="1">
      <c r="A43" s="102" t="s">
        <v>177</v>
      </c>
      <c r="B43" s="103">
        <v>306</v>
      </c>
      <c r="C43" s="104"/>
      <c r="D43" s="104">
        <v>306</v>
      </c>
    </row>
    <row r="44" spans="1:4" ht="24.75" customHeight="1">
      <c r="A44" s="102" t="s">
        <v>178</v>
      </c>
      <c r="B44" s="103">
        <v>58</v>
      </c>
      <c r="C44" s="104"/>
      <c r="D44" s="104">
        <v>58</v>
      </c>
    </row>
    <row r="45" spans="1:4" ht="24.75" customHeight="1">
      <c r="A45" s="102" t="s">
        <v>179</v>
      </c>
      <c r="B45" s="103">
        <v>1132</v>
      </c>
      <c r="C45" s="104"/>
      <c r="D45" s="104">
        <v>1132</v>
      </c>
    </row>
    <row r="46" spans="1:4" ht="24.75" customHeight="1">
      <c r="A46" s="102" t="s">
        <v>180</v>
      </c>
      <c r="B46" s="103">
        <v>334</v>
      </c>
      <c r="C46" s="104"/>
      <c r="D46" s="104">
        <v>334</v>
      </c>
    </row>
    <row r="47" spans="1:4" ht="24.75" customHeight="1">
      <c r="A47" s="102" t="s">
        <v>181</v>
      </c>
      <c r="B47" s="103">
        <v>115</v>
      </c>
      <c r="C47" s="104"/>
      <c r="D47" s="104">
        <v>115</v>
      </c>
    </row>
    <row r="48" spans="1:4" ht="24.75" customHeight="1">
      <c r="A48" s="102" t="s">
        <v>182</v>
      </c>
      <c r="B48" s="103">
        <v>16324</v>
      </c>
      <c r="C48" s="104"/>
      <c r="D48" s="104">
        <v>16324</v>
      </c>
    </row>
    <row r="49" spans="1:4" ht="24.75" customHeight="1">
      <c r="A49" s="102" t="s">
        <v>183</v>
      </c>
      <c r="B49" s="103">
        <v>5786</v>
      </c>
      <c r="C49" s="104"/>
      <c r="D49" s="104">
        <v>5786</v>
      </c>
    </row>
    <row r="50" spans="1:4" ht="24.75" customHeight="1">
      <c r="A50" s="102" t="s">
        <v>184</v>
      </c>
      <c r="B50" s="103">
        <v>2981</v>
      </c>
      <c r="C50" s="104"/>
      <c r="D50" s="104">
        <v>2981</v>
      </c>
    </row>
    <row r="51" spans="1:4" ht="24.75" customHeight="1">
      <c r="A51" s="102" t="s">
        <v>185</v>
      </c>
      <c r="B51" s="103">
        <v>2770</v>
      </c>
      <c r="C51" s="104"/>
      <c r="D51" s="104">
        <v>2770</v>
      </c>
    </row>
    <row r="52" spans="1:4" ht="24.75" customHeight="1">
      <c r="A52" s="102" t="s">
        <v>186</v>
      </c>
      <c r="B52" s="103">
        <v>1502</v>
      </c>
      <c r="C52" s="104"/>
      <c r="D52" s="104">
        <v>1502</v>
      </c>
    </row>
    <row r="53" spans="1:4" ht="24.75" customHeight="1">
      <c r="A53" s="102" t="s">
        <v>187</v>
      </c>
      <c r="B53" s="103">
        <v>1600</v>
      </c>
      <c r="C53" s="104"/>
      <c r="D53" s="104">
        <v>1600</v>
      </c>
    </row>
    <row r="54" spans="1:4" ht="24.75" customHeight="1">
      <c r="A54" s="102" t="s">
        <v>188</v>
      </c>
      <c r="B54" s="103">
        <v>362</v>
      </c>
      <c r="C54" s="104"/>
      <c r="D54" s="104">
        <v>362</v>
      </c>
    </row>
    <row r="55" spans="1:4" ht="24.75" customHeight="1">
      <c r="A55" s="102" t="s">
        <v>189</v>
      </c>
      <c r="B55" s="103">
        <v>1323</v>
      </c>
      <c r="C55" s="104"/>
      <c r="D55" s="104">
        <v>1323</v>
      </c>
    </row>
    <row r="56" spans="1:4" ht="24.75" customHeight="1">
      <c r="A56" s="102" t="s">
        <v>190</v>
      </c>
      <c r="B56" s="103">
        <v>75299</v>
      </c>
      <c r="C56" s="104"/>
      <c r="D56" s="104">
        <v>75299</v>
      </c>
    </row>
    <row r="57" spans="1:4" ht="24.75" customHeight="1">
      <c r="A57" s="102" t="s">
        <v>191</v>
      </c>
      <c r="B57" s="103">
        <v>48738</v>
      </c>
      <c r="C57" s="104"/>
      <c r="D57" s="104">
        <v>48738</v>
      </c>
    </row>
    <row r="58" spans="1:4" ht="24.75" customHeight="1">
      <c r="A58" s="102" t="s">
        <v>192</v>
      </c>
      <c r="B58" s="103">
        <v>17237</v>
      </c>
      <c r="C58" s="104"/>
      <c r="D58" s="104">
        <v>17237</v>
      </c>
    </row>
    <row r="59" spans="1:4" ht="24.75" customHeight="1">
      <c r="A59" s="102" t="s">
        <v>193</v>
      </c>
      <c r="B59" s="103">
        <v>536</v>
      </c>
      <c r="C59" s="104"/>
      <c r="D59" s="104">
        <v>536</v>
      </c>
    </row>
    <row r="60" spans="1:4" ht="24.75" customHeight="1">
      <c r="A60" s="102" t="s">
        <v>194</v>
      </c>
      <c r="B60" s="103">
        <v>39</v>
      </c>
      <c r="C60" s="104"/>
      <c r="D60" s="104">
        <v>39</v>
      </c>
    </row>
    <row r="61" spans="1:4" ht="24.75" customHeight="1">
      <c r="A61" s="102" t="s">
        <v>195</v>
      </c>
      <c r="B61" s="103">
        <v>809</v>
      </c>
      <c r="C61" s="104"/>
      <c r="D61" s="104">
        <v>809</v>
      </c>
    </row>
    <row r="62" spans="1:4" ht="24.75" customHeight="1">
      <c r="A62" s="102" t="s">
        <v>196</v>
      </c>
      <c r="B62" s="103">
        <v>301</v>
      </c>
      <c r="C62" s="104"/>
      <c r="D62" s="104">
        <v>301</v>
      </c>
    </row>
    <row r="63" spans="1:4" ht="24.75" customHeight="1">
      <c r="A63" s="102" t="s">
        <v>197</v>
      </c>
      <c r="B63" s="103">
        <v>2296</v>
      </c>
      <c r="C63" s="104"/>
      <c r="D63" s="104">
        <v>2296</v>
      </c>
    </row>
    <row r="64" spans="1:4" ht="24.75" customHeight="1">
      <c r="A64" s="102" t="s">
        <v>198</v>
      </c>
      <c r="B64" s="103">
        <v>5343</v>
      </c>
      <c r="C64" s="104"/>
      <c r="D64" s="104">
        <v>5343</v>
      </c>
    </row>
    <row r="65" spans="1:4" ht="24.75" customHeight="1">
      <c r="A65" s="102" t="s">
        <v>199</v>
      </c>
      <c r="B65" s="103">
        <v>3229</v>
      </c>
      <c r="C65" s="104"/>
      <c r="D65" s="104">
        <v>3229</v>
      </c>
    </row>
    <row r="66" spans="1:4" ht="24.75" customHeight="1">
      <c r="A66" s="102" t="s">
        <v>200</v>
      </c>
      <c r="B66" s="103">
        <v>1916</v>
      </c>
      <c r="C66" s="104"/>
      <c r="D66" s="104">
        <v>1916</v>
      </c>
    </row>
    <row r="67" spans="1:4" ht="24.75" customHeight="1">
      <c r="A67" s="102" t="s">
        <v>201</v>
      </c>
      <c r="B67" s="103">
        <v>1259</v>
      </c>
      <c r="C67" s="104"/>
      <c r="D67" s="104">
        <v>1259</v>
      </c>
    </row>
    <row r="68" spans="1:4" ht="24.75" customHeight="1">
      <c r="A68" s="102" t="s">
        <v>202</v>
      </c>
      <c r="B68" s="103">
        <v>15</v>
      </c>
      <c r="C68" s="104"/>
      <c r="D68" s="104">
        <v>15</v>
      </c>
    </row>
    <row r="69" spans="1:4" ht="24.75" customHeight="1">
      <c r="A69" s="102" t="s">
        <v>203</v>
      </c>
      <c r="B69" s="103">
        <v>39</v>
      </c>
      <c r="C69" s="104"/>
      <c r="D69" s="104">
        <v>39</v>
      </c>
    </row>
    <row r="70" spans="1:4" ht="24.75" customHeight="1">
      <c r="A70" s="102" t="s">
        <v>204</v>
      </c>
      <c r="B70" s="103">
        <v>70</v>
      </c>
      <c r="C70" s="104"/>
      <c r="D70" s="104">
        <v>70</v>
      </c>
    </row>
    <row r="71" spans="1:4" ht="24.75" customHeight="1">
      <c r="A71" s="102" t="s">
        <v>205</v>
      </c>
      <c r="B71" s="103">
        <v>70</v>
      </c>
      <c r="C71" s="104"/>
      <c r="D71" s="104">
        <v>70</v>
      </c>
    </row>
    <row r="72" spans="1:4" ht="24.75" customHeight="1">
      <c r="A72" s="102" t="s">
        <v>206</v>
      </c>
      <c r="B72" s="103">
        <v>6808</v>
      </c>
      <c r="C72" s="104"/>
      <c r="D72" s="104">
        <v>6808</v>
      </c>
    </row>
    <row r="73" spans="1:4" ht="24.75" customHeight="1">
      <c r="A73" s="102" t="s">
        <v>207</v>
      </c>
      <c r="B73" s="103">
        <v>628</v>
      </c>
      <c r="C73" s="104"/>
      <c r="D73" s="104">
        <v>628</v>
      </c>
    </row>
    <row r="74" spans="1:4" ht="24.75" customHeight="1">
      <c r="A74" s="102" t="s">
        <v>208</v>
      </c>
      <c r="B74" s="103">
        <v>184</v>
      </c>
      <c r="C74" s="104"/>
      <c r="D74" s="104">
        <v>184</v>
      </c>
    </row>
    <row r="75" spans="1:4" ht="24.75" customHeight="1">
      <c r="A75" s="102" t="s">
        <v>209</v>
      </c>
      <c r="B75" s="103">
        <v>793</v>
      </c>
      <c r="C75" s="104"/>
      <c r="D75" s="104">
        <v>793</v>
      </c>
    </row>
    <row r="76" spans="1:4" ht="24.75" customHeight="1">
      <c r="A76" s="102" t="s">
        <v>210</v>
      </c>
      <c r="B76" s="103">
        <v>4090</v>
      </c>
      <c r="C76" s="104"/>
      <c r="D76" s="104">
        <v>4090</v>
      </c>
    </row>
    <row r="77" spans="1:4" ht="24.75" customHeight="1">
      <c r="A77" s="102" t="s">
        <v>211</v>
      </c>
      <c r="B77" s="103">
        <v>60</v>
      </c>
      <c r="C77" s="104"/>
      <c r="D77" s="104">
        <v>60</v>
      </c>
    </row>
    <row r="78" spans="1:4" ht="24.75" customHeight="1">
      <c r="A78" s="102" t="s">
        <v>212</v>
      </c>
      <c r="B78" s="103">
        <v>18</v>
      </c>
      <c r="C78" s="104"/>
      <c r="D78" s="104">
        <v>18</v>
      </c>
    </row>
    <row r="79" spans="1:4" ht="24.75" customHeight="1">
      <c r="A79" s="102" t="s">
        <v>213</v>
      </c>
      <c r="B79" s="103">
        <v>544</v>
      </c>
      <c r="C79" s="104"/>
      <c r="D79" s="104">
        <v>544</v>
      </c>
    </row>
    <row r="80" spans="1:4" ht="24.75" customHeight="1">
      <c r="A80" s="102" t="s">
        <v>214</v>
      </c>
      <c r="B80" s="103">
        <v>221</v>
      </c>
      <c r="C80" s="104"/>
      <c r="D80" s="104">
        <v>221</v>
      </c>
    </row>
    <row r="81" spans="1:4" ht="24.75" customHeight="1">
      <c r="A81" s="102" t="s">
        <v>215</v>
      </c>
      <c r="B81" s="103">
        <v>270</v>
      </c>
      <c r="C81" s="104"/>
      <c r="D81" s="104">
        <v>270</v>
      </c>
    </row>
    <row r="82" spans="1:4" ht="24.75" customHeight="1">
      <c r="A82" s="102" t="s">
        <v>216</v>
      </c>
      <c r="B82" s="103">
        <v>12591</v>
      </c>
      <c r="C82" s="104"/>
      <c r="D82" s="104">
        <v>12591</v>
      </c>
    </row>
    <row r="83" spans="1:4" ht="24.75" customHeight="1">
      <c r="A83" s="102" t="s">
        <v>217</v>
      </c>
      <c r="B83" s="103">
        <v>6126</v>
      </c>
      <c r="C83" s="104"/>
      <c r="D83" s="104">
        <v>6126</v>
      </c>
    </row>
    <row r="84" spans="1:4" ht="24.75" customHeight="1">
      <c r="A84" s="102" t="s">
        <v>218</v>
      </c>
      <c r="B84" s="103">
        <v>748</v>
      </c>
      <c r="C84" s="104"/>
      <c r="D84" s="104">
        <v>748</v>
      </c>
    </row>
    <row r="85" spans="1:4" ht="24.75" customHeight="1">
      <c r="A85" s="102" t="s">
        <v>219</v>
      </c>
      <c r="B85" s="103">
        <v>1050</v>
      </c>
      <c r="C85" s="104"/>
      <c r="D85" s="104">
        <v>1050</v>
      </c>
    </row>
    <row r="86" spans="1:4" ht="24.75" customHeight="1">
      <c r="A86" s="102" t="s">
        <v>220</v>
      </c>
      <c r="B86" s="103">
        <v>213</v>
      </c>
      <c r="C86" s="104"/>
      <c r="D86" s="104">
        <v>213</v>
      </c>
    </row>
    <row r="87" spans="1:4" ht="24.75" customHeight="1">
      <c r="A87" s="102" t="s">
        <v>221</v>
      </c>
      <c r="B87" s="103">
        <v>4454</v>
      </c>
      <c r="C87" s="104"/>
      <c r="D87" s="104">
        <v>4454</v>
      </c>
    </row>
    <row r="88" spans="1:4" ht="24.75" customHeight="1">
      <c r="A88" s="102" t="s">
        <v>222</v>
      </c>
      <c r="B88" s="103">
        <v>9355</v>
      </c>
      <c r="C88" s="104"/>
      <c r="D88" s="104">
        <v>9355</v>
      </c>
    </row>
    <row r="89" spans="1:4" ht="24.75" customHeight="1">
      <c r="A89" s="102" t="s">
        <v>223</v>
      </c>
      <c r="B89" s="103">
        <v>2027</v>
      </c>
      <c r="C89" s="104"/>
      <c r="D89" s="104">
        <v>2027</v>
      </c>
    </row>
    <row r="90" spans="1:4" ht="24.75" customHeight="1">
      <c r="A90" s="102" t="s">
        <v>224</v>
      </c>
      <c r="B90" s="103">
        <v>185</v>
      </c>
      <c r="C90" s="104"/>
      <c r="D90" s="104">
        <v>185</v>
      </c>
    </row>
    <row r="91" spans="1:4" ht="24.75" customHeight="1">
      <c r="A91" s="102" t="s">
        <v>225</v>
      </c>
      <c r="B91" s="103">
        <v>445</v>
      </c>
      <c r="C91" s="104"/>
      <c r="D91" s="104">
        <v>445</v>
      </c>
    </row>
    <row r="92" spans="1:4" ht="24.75" customHeight="1">
      <c r="A92" s="102" t="s">
        <v>226</v>
      </c>
      <c r="B92" s="103">
        <v>1614</v>
      </c>
      <c r="C92" s="104"/>
      <c r="D92" s="104">
        <v>1614</v>
      </c>
    </row>
    <row r="93" spans="1:4" ht="24.75" customHeight="1">
      <c r="A93" s="102" t="s">
        <v>227</v>
      </c>
      <c r="B93" s="103">
        <v>2412</v>
      </c>
      <c r="C93" s="104"/>
      <c r="D93" s="104">
        <v>2412</v>
      </c>
    </row>
    <row r="94" spans="1:4" ht="24.75" customHeight="1">
      <c r="A94" s="102" t="s">
        <v>228</v>
      </c>
      <c r="B94" s="103">
        <v>2120</v>
      </c>
      <c r="C94" s="104"/>
      <c r="D94" s="104">
        <v>2120</v>
      </c>
    </row>
    <row r="95" spans="1:4" ht="24.75" customHeight="1">
      <c r="A95" s="102" t="s">
        <v>229</v>
      </c>
      <c r="B95" s="103">
        <v>552</v>
      </c>
      <c r="C95" s="104"/>
      <c r="D95" s="104">
        <v>552</v>
      </c>
    </row>
    <row r="96" spans="1:4" ht="24.75" customHeight="1">
      <c r="A96" s="102" t="s">
        <v>230</v>
      </c>
      <c r="B96" s="103">
        <v>1500</v>
      </c>
      <c r="C96" s="104"/>
      <c r="D96" s="104">
        <v>1500</v>
      </c>
    </row>
    <row r="97" spans="1:4" ht="24.75" customHeight="1">
      <c r="A97" s="102" t="s">
        <v>231</v>
      </c>
      <c r="B97" s="103">
        <v>1500</v>
      </c>
      <c r="C97" s="104"/>
      <c r="D97" s="104">
        <v>1500</v>
      </c>
    </row>
    <row r="98" spans="1:4" ht="24.75" customHeight="1">
      <c r="A98" s="102" t="s">
        <v>232</v>
      </c>
      <c r="B98" s="103">
        <v>40642</v>
      </c>
      <c r="C98" s="104"/>
      <c r="D98" s="104">
        <v>40642</v>
      </c>
    </row>
    <row r="99" spans="1:4" ht="24.75" customHeight="1">
      <c r="A99" s="102" t="s">
        <v>233</v>
      </c>
      <c r="B99" s="103">
        <v>29273</v>
      </c>
      <c r="C99" s="104"/>
      <c r="D99" s="104">
        <v>29273</v>
      </c>
    </row>
    <row r="100" spans="1:4" ht="24.75" customHeight="1">
      <c r="A100" s="102" t="s">
        <v>234</v>
      </c>
      <c r="B100" s="103">
        <v>2775</v>
      </c>
      <c r="C100" s="104"/>
      <c r="D100" s="104">
        <v>2775</v>
      </c>
    </row>
    <row r="101" spans="1:4" ht="24.75" customHeight="1">
      <c r="A101" s="102" t="s">
        <v>235</v>
      </c>
      <c r="B101" s="103">
        <v>2083</v>
      </c>
      <c r="C101" s="104"/>
      <c r="D101" s="104">
        <v>2083</v>
      </c>
    </row>
    <row r="102" spans="1:4" ht="24.75" customHeight="1">
      <c r="A102" s="102" t="s">
        <v>236</v>
      </c>
      <c r="B102" s="103">
        <v>1679</v>
      </c>
      <c r="C102" s="104"/>
      <c r="D102" s="104">
        <v>1679</v>
      </c>
    </row>
    <row r="103" spans="1:4" ht="24.75" customHeight="1">
      <c r="A103" s="102" t="s">
        <v>237</v>
      </c>
      <c r="B103" s="103">
        <v>2931</v>
      </c>
      <c r="C103" s="104"/>
      <c r="D103" s="104">
        <v>2931</v>
      </c>
    </row>
    <row r="104" spans="1:4" ht="24.75" customHeight="1">
      <c r="A104" s="102" t="s">
        <v>238</v>
      </c>
      <c r="B104" s="103">
        <v>132</v>
      </c>
      <c r="C104" s="104"/>
      <c r="D104" s="104">
        <v>132</v>
      </c>
    </row>
    <row r="105" spans="1:4" ht="24.75" customHeight="1">
      <c r="A105" s="102" t="s">
        <v>239</v>
      </c>
      <c r="B105" s="103">
        <v>1769</v>
      </c>
      <c r="C105" s="104"/>
      <c r="D105" s="104">
        <v>1769</v>
      </c>
    </row>
    <row r="106" spans="1:4" ht="24.75" customHeight="1">
      <c r="A106" s="102" t="s">
        <v>240</v>
      </c>
      <c r="B106" s="103">
        <v>16548</v>
      </c>
      <c r="C106" s="104"/>
      <c r="D106" s="104">
        <v>16548</v>
      </c>
    </row>
    <row r="107" spans="1:4" ht="24.75" customHeight="1">
      <c r="A107" s="102" t="s">
        <v>241</v>
      </c>
      <c r="B107" s="103">
        <v>4730</v>
      </c>
      <c r="C107" s="104"/>
      <c r="D107" s="104">
        <v>4730</v>
      </c>
    </row>
    <row r="108" spans="1:4" ht="24.75" customHeight="1">
      <c r="A108" s="102" t="s">
        <v>242</v>
      </c>
      <c r="B108" s="103">
        <v>7248</v>
      </c>
      <c r="C108" s="104"/>
      <c r="D108" s="104">
        <v>7248</v>
      </c>
    </row>
    <row r="109" spans="1:4" ht="24.75" customHeight="1">
      <c r="A109" s="102" t="s">
        <v>243</v>
      </c>
      <c r="B109" s="103">
        <v>441</v>
      </c>
      <c r="C109" s="104"/>
      <c r="D109" s="104">
        <v>441</v>
      </c>
    </row>
    <row r="110" spans="1:4" ht="24.75" customHeight="1">
      <c r="A110" s="102" t="s">
        <v>244</v>
      </c>
      <c r="B110" s="103">
        <v>549</v>
      </c>
      <c r="C110" s="104"/>
      <c r="D110" s="104">
        <v>549</v>
      </c>
    </row>
    <row r="111" spans="1:4" ht="24.75" customHeight="1">
      <c r="A111" s="102" t="s">
        <v>245</v>
      </c>
      <c r="B111" s="103">
        <v>128</v>
      </c>
      <c r="C111" s="104"/>
      <c r="D111" s="104">
        <v>128</v>
      </c>
    </row>
    <row r="112" spans="1:4" ht="24.75" customHeight="1">
      <c r="A112" s="102" t="s">
        <v>246</v>
      </c>
      <c r="B112" s="103">
        <v>2955</v>
      </c>
      <c r="C112" s="104"/>
      <c r="D112" s="104">
        <v>2955</v>
      </c>
    </row>
    <row r="113" spans="1:4" ht="24.75" customHeight="1">
      <c r="A113" s="102" t="s">
        <v>247</v>
      </c>
      <c r="B113" s="103">
        <v>497</v>
      </c>
      <c r="C113" s="104"/>
      <c r="D113" s="104">
        <v>497</v>
      </c>
    </row>
    <row r="114" spans="1:4" ht="24.75" customHeight="1">
      <c r="A114" s="102" t="s">
        <v>248</v>
      </c>
      <c r="B114" s="103">
        <v>1556</v>
      </c>
      <c r="C114" s="104"/>
      <c r="D114" s="104">
        <v>1556</v>
      </c>
    </row>
    <row r="115" spans="1:4" ht="24.75" customHeight="1">
      <c r="A115" s="102" t="s">
        <v>249</v>
      </c>
      <c r="B115" s="103">
        <v>977</v>
      </c>
      <c r="C115" s="104"/>
      <c r="D115" s="104">
        <v>977</v>
      </c>
    </row>
    <row r="116" spans="1:4" ht="24.75" customHeight="1">
      <c r="A116" s="102" t="s">
        <v>250</v>
      </c>
      <c r="B116" s="103">
        <v>143</v>
      </c>
      <c r="C116" s="104"/>
      <c r="D116" s="104">
        <v>143</v>
      </c>
    </row>
    <row r="117" spans="1:4" ht="24.75" customHeight="1">
      <c r="A117" s="102" t="s">
        <v>251</v>
      </c>
      <c r="B117" s="103">
        <v>360</v>
      </c>
      <c r="C117" s="104"/>
      <c r="D117" s="104">
        <v>360</v>
      </c>
    </row>
    <row r="118" spans="1:4" ht="24.75" customHeight="1">
      <c r="A118" s="102" t="s">
        <v>252</v>
      </c>
      <c r="B118" s="103">
        <v>76</v>
      </c>
      <c r="C118" s="104"/>
      <c r="D118" s="104">
        <v>76</v>
      </c>
    </row>
    <row r="119" spans="1:4" ht="24.75" customHeight="1">
      <c r="A119" s="102" t="s">
        <v>253</v>
      </c>
      <c r="B119" s="103">
        <v>225</v>
      </c>
      <c r="C119" s="104"/>
      <c r="D119" s="104">
        <v>225</v>
      </c>
    </row>
    <row r="120" spans="1:4" ht="24.75" customHeight="1">
      <c r="A120" s="102" t="s">
        <v>254</v>
      </c>
      <c r="B120" s="103">
        <v>105</v>
      </c>
      <c r="C120" s="104"/>
      <c r="D120" s="104">
        <v>105</v>
      </c>
    </row>
    <row r="121" spans="1:4" ht="24.75" customHeight="1">
      <c r="A121" s="102" t="s">
        <v>255</v>
      </c>
      <c r="B121" s="103">
        <v>55</v>
      </c>
      <c r="C121" s="104"/>
      <c r="D121" s="104">
        <v>55</v>
      </c>
    </row>
    <row r="122" spans="1:4" ht="24.75" customHeight="1">
      <c r="A122" s="102" t="s">
        <v>256</v>
      </c>
      <c r="B122" s="103">
        <v>65</v>
      </c>
      <c r="C122" s="104"/>
      <c r="D122" s="104">
        <v>65</v>
      </c>
    </row>
    <row r="123" spans="1:4" ht="24.75" customHeight="1">
      <c r="A123" s="102" t="s">
        <v>257</v>
      </c>
      <c r="B123" s="103">
        <v>1383</v>
      </c>
      <c r="C123" s="104"/>
      <c r="D123" s="104">
        <v>1383</v>
      </c>
    </row>
    <row r="124" spans="1:4" ht="24.75" customHeight="1">
      <c r="A124" s="102" t="s">
        <v>258</v>
      </c>
      <c r="B124" s="103">
        <v>553</v>
      </c>
      <c r="C124" s="104"/>
      <c r="D124" s="104">
        <v>553</v>
      </c>
    </row>
    <row r="125" spans="1:4" ht="24.75" customHeight="1">
      <c r="A125" s="102" t="s">
        <v>259</v>
      </c>
      <c r="B125" s="103">
        <v>154</v>
      </c>
      <c r="C125" s="104"/>
      <c r="D125" s="104">
        <v>154</v>
      </c>
    </row>
    <row r="126" spans="1:4" ht="24.75" customHeight="1">
      <c r="A126" s="102" t="s">
        <v>260</v>
      </c>
      <c r="B126" s="103">
        <v>211</v>
      </c>
      <c r="C126" s="104"/>
      <c r="D126" s="104">
        <v>211</v>
      </c>
    </row>
    <row r="127" spans="1:4" ht="24.75" customHeight="1">
      <c r="A127" s="102" t="s">
        <v>261</v>
      </c>
      <c r="B127" s="103">
        <v>55</v>
      </c>
      <c r="C127" s="104"/>
      <c r="D127" s="104">
        <v>55</v>
      </c>
    </row>
    <row r="128" spans="1:4" ht="24.75" customHeight="1">
      <c r="A128" s="102" t="s">
        <v>262</v>
      </c>
      <c r="B128" s="103">
        <v>410</v>
      </c>
      <c r="C128" s="104"/>
      <c r="D128" s="104">
        <v>410</v>
      </c>
    </row>
    <row r="129" spans="1:4" ht="24.75" customHeight="1">
      <c r="A129" s="102" t="s">
        <v>263</v>
      </c>
      <c r="B129" s="103">
        <v>1774</v>
      </c>
      <c r="C129" s="104"/>
      <c r="D129" s="104">
        <v>1774</v>
      </c>
    </row>
    <row r="130" spans="1:4" ht="24.75" customHeight="1">
      <c r="A130" s="102" t="s">
        <v>264</v>
      </c>
      <c r="B130" s="103">
        <v>873</v>
      </c>
      <c r="C130" s="104"/>
      <c r="D130" s="104">
        <v>873</v>
      </c>
    </row>
    <row r="131" spans="1:4" ht="24.75" customHeight="1">
      <c r="A131" s="102" t="s">
        <v>265</v>
      </c>
      <c r="B131" s="103">
        <v>129</v>
      </c>
      <c r="C131" s="104"/>
      <c r="D131" s="104">
        <v>129</v>
      </c>
    </row>
    <row r="132" spans="1:4" ht="24.75" customHeight="1">
      <c r="A132" s="102" t="s">
        <v>266</v>
      </c>
      <c r="B132" s="103">
        <v>772</v>
      </c>
      <c r="C132" s="104"/>
      <c r="D132" s="104">
        <v>772</v>
      </c>
    </row>
    <row r="133" spans="1:4" ht="24.75" customHeight="1">
      <c r="A133" s="102" t="s">
        <v>267</v>
      </c>
      <c r="B133" s="103">
        <v>3183</v>
      </c>
      <c r="C133" s="104"/>
      <c r="D133" s="104">
        <v>3183</v>
      </c>
    </row>
    <row r="134" spans="1:4" ht="24.75" customHeight="1">
      <c r="A134" s="102" t="s">
        <v>268</v>
      </c>
      <c r="B134" s="103">
        <v>2579</v>
      </c>
      <c r="C134" s="104"/>
      <c r="D134" s="104">
        <v>2579</v>
      </c>
    </row>
    <row r="135" spans="1:4" ht="24.75" customHeight="1">
      <c r="A135" s="102" t="s">
        <v>269</v>
      </c>
      <c r="B135" s="103">
        <v>216</v>
      </c>
      <c r="C135" s="104"/>
      <c r="D135" s="104">
        <v>216</v>
      </c>
    </row>
    <row r="136" spans="1:4" ht="24.75" customHeight="1">
      <c r="A136" s="102" t="s">
        <v>270</v>
      </c>
      <c r="B136" s="103">
        <v>96</v>
      </c>
      <c r="C136" s="104"/>
      <c r="D136" s="104">
        <v>96</v>
      </c>
    </row>
    <row r="137" spans="1:4" ht="24.75" customHeight="1">
      <c r="A137" s="102" t="s">
        <v>271</v>
      </c>
      <c r="B137" s="103">
        <v>292</v>
      </c>
      <c r="C137" s="104"/>
      <c r="D137" s="104">
        <v>292</v>
      </c>
    </row>
    <row r="138" spans="1:4" ht="24.75" customHeight="1">
      <c r="A138" s="102" t="s">
        <v>272</v>
      </c>
      <c r="B138" s="103">
        <v>6413</v>
      </c>
      <c r="C138" s="104"/>
      <c r="D138" s="104">
        <v>6413</v>
      </c>
    </row>
    <row r="139" spans="1:4" ht="24.75" customHeight="1">
      <c r="A139" s="102" t="s">
        <v>273</v>
      </c>
      <c r="B139" s="103">
        <v>2148</v>
      </c>
      <c r="C139" s="104"/>
      <c r="D139" s="104">
        <v>2148</v>
      </c>
    </row>
    <row r="140" spans="1:4" ht="24.75" customHeight="1">
      <c r="A140" s="102" t="s">
        <v>274</v>
      </c>
      <c r="B140" s="103">
        <v>2157</v>
      </c>
      <c r="C140" s="104"/>
      <c r="D140" s="104">
        <v>2157</v>
      </c>
    </row>
    <row r="141" spans="1:4" ht="24.75" customHeight="1">
      <c r="A141" s="102" t="s">
        <v>275</v>
      </c>
      <c r="B141" s="103">
        <v>22</v>
      </c>
      <c r="C141" s="104"/>
      <c r="D141" s="104">
        <v>22</v>
      </c>
    </row>
    <row r="142" spans="1:4" ht="24.75" customHeight="1">
      <c r="A142" s="102" t="s">
        <v>276</v>
      </c>
      <c r="B142" s="103">
        <v>18</v>
      </c>
      <c r="C142" s="104"/>
      <c r="D142" s="104">
        <v>18</v>
      </c>
    </row>
    <row r="143" spans="1:4" ht="24.75" customHeight="1">
      <c r="A143" s="102" t="s">
        <v>277</v>
      </c>
      <c r="B143" s="103">
        <v>47</v>
      </c>
      <c r="C143" s="104"/>
      <c r="D143" s="104">
        <v>47</v>
      </c>
    </row>
    <row r="144" spans="1:4" ht="24.75" customHeight="1">
      <c r="A144" s="102" t="s">
        <v>278</v>
      </c>
      <c r="B144" s="103">
        <v>2021</v>
      </c>
      <c r="C144" s="104"/>
      <c r="D144" s="104">
        <v>2021</v>
      </c>
    </row>
    <row r="145" spans="1:4" ht="24.75" customHeight="1">
      <c r="A145" s="102" t="s">
        <v>279</v>
      </c>
      <c r="B145" s="103">
        <v>7008</v>
      </c>
      <c r="C145" s="104"/>
      <c r="D145" s="104">
        <v>7008</v>
      </c>
    </row>
    <row r="146" spans="1:4" ht="24.75" customHeight="1">
      <c r="A146" s="102" t="s">
        <v>280</v>
      </c>
      <c r="B146" s="103">
        <v>3482</v>
      </c>
      <c r="C146" s="104"/>
      <c r="D146" s="104">
        <v>3482</v>
      </c>
    </row>
    <row r="147" spans="1:4" ht="24.75" customHeight="1">
      <c r="A147" s="102" t="s">
        <v>281</v>
      </c>
      <c r="B147" s="103">
        <v>63</v>
      </c>
      <c r="C147" s="104"/>
      <c r="D147" s="104">
        <v>63</v>
      </c>
    </row>
    <row r="148" spans="1:4" ht="24.75" customHeight="1">
      <c r="A148" s="102" t="s">
        <v>282</v>
      </c>
      <c r="B148" s="103">
        <v>89</v>
      </c>
      <c r="C148" s="104"/>
      <c r="D148" s="104">
        <v>89</v>
      </c>
    </row>
    <row r="149" spans="1:4" ht="24.75" customHeight="1">
      <c r="A149" s="102" t="s">
        <v>283</v>
      </c>
      <c r="B149" s="103">
        <v>1683</v>
      </c>
      <c r="C149" s="104"/>
      <c r="D149" s="104">
        <v>1683</v>
      </c>
    </row>
    <row r="150" spans="1:4" ht="24.75" customHeight="1">
      <c r="A150" s="102" t="s">
        <v>284</v>
      </c>
      <c r="B150" s="103">
        <v>294</v>
      </c>
      <c r="C150" s="104"/>
      <c r="D150" s="104">
        <v>294</v>
      </c>
    </row>
    <row r="151" spans="1:4" ht="24.75" customHeight="1">
      <c r="A151" s="102" t="s">
        <v>285</v>
      </c>
      <c r="B151" s="103">
        <v>1397</v>
      </c>
      <c r="C151" s="104"/>
      <c r="D151" s="104">
        <v>1397</v>
      </c>
    </row>
    <row r="152" spans="1:4" ht="24.75" customHeight="1">
      <c r="A152" s="102" t="s">
        <v>286</v>
      </c>
      <c r="B152" s="103">
        <v>3240</v>
      </c>
      <c r="C152" s="104"/>
      <c r="D152" s="104">
        <v>3240</v>
      </c>
    </row>
    <row r="153" spans="1:4" ht="24.75" customHeight="1">
      <c r="A153" s="102" t="s">
        <v>287</v>
      </c>
      <c r="B153" s="103">
        <v>1728</v>
      </c>
      <c r="C153" s="104"/>
      <c r="D153" s="104">
        <v>1728</v>
      </c>
    </row>
    <row r="154" spans="1:4" ht="24.75" customHeight="1">
      <c r="A154" s="102" t="s">
        <v>288</v>
      </c>
      <c r="B154" s="103">
        <v>1504</v>
      </c>
      <c r="C154" s="104"/>
      <c r="D154" s="104">
        <v>1504</v>
      </c>
    </row>
    <row r="155" spans="1:4" ht="24.75" customHeight="1">
      <c r="A155" s="102" t="s">
        <v>289</v>
      </c>
      <c r="B155" s="103">
        <v>8</v>
      </c>
      <c r="C155" s="104"/>
      <c r="D155" s="104">
        <v>8</v>
      </c>
    </row>
    <row r="156" spans="1:4" ht="24.75" customHeight="1">
      <c r="A156" s="102" t="s">
        <v>290</v>
      </c>
      <c r="B156" s="103">
        <v>5703</v>
      </c>
      <c r="C156" s="104"/>
      <c r="D156" s="104">
        <v>5703</v>
      </c>
    </row>
    <row r="157" spans="1:4" ht="24.75" customHeight="1">
      <c r="A157" s="102" t="s">
        <v>291</v>
      </c>
      <c r="B157" s="103">
        <v>1755</v>
      </c>
      <c r="C157" s="104"/>
      <c r="D157" s="104">
        <v>1755</v>
      </c>
    </row>
    <row r="158" spans="1:4" ht="24.75" customHeight="1">
      <c r="A158" s="102" t="s">
        <v>292</v>
      </c>
      <c r="B158" s="103">
        <v>1207</v>
      </c>
      <c r="C158" s="104"/>
      <c r="D158" s="104">
        <v>1207</v>
      </c>
    </row>
    <row r="159" spans="1:4" ht="24.75" customHeight="1">
      <c r="A159" s="102" t="s">
        <v>293</v>
      </c>
      <c r="B159" s="103">
        <v>2269</v>
      </c>
      <c r="C159" s="104"/>
      <c r="D159" s="104">
        <v>2269</v>
      </c>
    </row>
    <row r="160" spans="1:4" ht="24.75" customHeight="1">
      <c r="A160" s="102" t="s">
        <v>294</v>
      </c>
      <c r="B160" s="103">
        <v>472</v>
      </c>
      <c r="C160" s="104"/>
      <c r="D160" s="104">
        <v>472</v>
      </c>
    </row>
    <row r="161" spans="1:4" ht="24.75" customHeight="1">
      <c r="A161" s="102" t="s">
        <v>295</v>
      </c>
      <c r="B161" s="103">
        <v>2931</v>
      </c>
      <c r="C161" s="104"/>
      <c r="D161" s="104">
        <v>2931</v>
      </c>
    </row>
    <row r="162" spans="1:4" ht="24.75" customHeight="1">
      <c r="A162" s="102" t="s">
        <v>296</v>
      </c>
      <c r="B162" s="103">
        <v>1209</v>
      </c>
      <c r="C162" s="104"/>
      <c r="D162" s="104">
        <v>1209</v>
      </c>
    </row>
    <row r="163" spans="1:4" ht="24.75" customHeight="1">
      <c r="A163" s="102" t="s">
        <v>297</v>
      </c>
      <c r="B163" s="103">
        <v>165</v>
      </c>
      <c r="C163" s="104"/>
      <c r="D163" s="104">
        <v>165</v>
      </c>
    </row>
    <row r="164" spans="1:4" ht="24.75" customHeight="1">
      <c r="A164" s="102" t="s">
        <v>298</v>
      </c>
      <c r="B164" s="103">
        <v>207</v>
      </c>
      <c r="C164" s="104"/>
      <c r="D164" s="104">
        <v>207</v>
      </c>
    </row>
    <row r="165" spans="1:4" ht="24.75" customHeight="1">
      <c r="A165" s="102" t="s">
        <v>299</v>
      </c>
      <c r="B165" s="103">
        <v>83</v>
      </c>
      <c r="C165" s="104"/>
      <c r="D165" s="104">
        <v>83</v>
      </c>
    </row>
    <row r="166" spans="1:4" ht="24.75" customHeight="1">
      <c r="A166" s="102" t="s">
        <v>300</v>
      </c>
      <c r="B166" s="103">
        <v>1267</v>
      </c>
      <c r="C166" s="104"/>
      <c r="D166" s="104">
        <v>1267</v>
      </c>
    </row>
    <row r="167" spans="1:4" ht="24.75" customHeight="1">
      <c r="A167" s="102" t="s">
        <v>301</v>
      </c>
      <c r="B167" s="103">
        <v>5640</v>
      </c>
      <c r="C167" s="104"/>
      <c r="D167" s="104">
        <v>5640</v>
      </c>
    </row>
    <row r="168" spans="1:4" ht="24.75" customHeight="1">
      <c r="A168" s="102" t="s">
        <v>302</v>
      </c>
      <c r="B168" s="103">
        <v>4019</v>
      </c>
      <c r="C168" s="104"/>
      <c r="D168" s="104">
        <v>4019</v>
      </c>
    </row>
    <row r="169" spans="1:4" ht="24.75" customHeight="1">
      <c r="A169" s="102" t="s">
        <v>303</v>
      </c>
      <c r="B169" s="103">
        <v>999</v>
      </c>
      <c r="C169" s="104"/>
      <c r="D169" s="104">
        <v>999</v>
      </c>
    </row>
    <row r="170" spans="1:4" ht="24.75" customHeight="1">
      <c r="A170" s="102" t="s">
        <v>304</v>
      </c>
      <c r="B170" s="103">
        <v>73</v>
      </c>
      <c r="C170" s="104"/>
      <c r="D170" s="104">
        <v>73</v>
      </c>
    </row>
    <row r="171" spans="1:4" ht="24.75" customHeight="1">
      <c r="A171" s="102" t="s">
        <v>305</v>
      </c>
      <c r="B171" s="103">
        <v>549</v>
      </c>
      <c r="C171" s="104"/>
      <c r="D171" s="104">
        <v>549</v>
      </c>
    </row>
    <row r="172" spans="1:4" ht="24.75" customHeight="1">
      <c r="A172" s="102" t="s">
        <v>306</v>
      </c>
      <c r="B172" s="103">
        <v>6275</v>
      </c>
      <c r="C172" s="104"/>
      <c r="D172" s="104">
        <v>6275</v>
      </c>
    </row>
    <row r="173" spans="1:4" ht="24.75" customHeight="1">
      <c r="A173" s="102" t="s">
        <v>307</v>
      </c>
      <c r="B173" s="103">
        <v>300</v>
      </c>
      <c r="C173" s="104"/>
      <c r="D173" s="104">
        <v>300</v>
      </c>
    </row>
    <row r="174" spans="1:4" ht="24.75" customHeight="1">
      <c r="A174" s="102" t="s">
        <v>308</v>
      </c>
      <c r="B174" s="103">
        <v>5975</v>
      </c>
      <c r="C174" s="104"/>
      <c r="D174" s="104">
        <v>5975</v>
      </c>
    </row>
    <row r="175" spans="1:4" ht="24.75" customHeight="1">
      <c r="A175" s="102" t="s">
        <v>309</v>
      </c>
      <c r="B175" s="103">
        <v>9429</v>
      </c>
      <c r="C175" s="104"/>
      <c r="D175" s="104">
        <v>9429</v>
      </c>
    </row>
    <row r="176" spans="1:4" ht="24.75" customHeight="1">
      <c r="A176" s="102" t="s">
        <v>310</v>
      </c>
      <c r="B176" s="103">
        <v>3142</v>
      </c>
      <c r="C176" s="104"/>
      <c r="D176" s="104">
        <v>3142</v>
      </c>
    </row>
    <row r="177" spans="1:4" ht="24.75" customHeight="1">
      <c r="A177" s="102" t="s">
        <v>311</v>
      </c>
      <c r="B177" s="103">
        <v>1223</v>
      </c>
      <c r="C177" s="104"/>
      <c r="D177" s="104">
        <v>1223</v>
      </c>
    </row>
    <row r="178" spans="1:4" ht="24.75" customHeight="1">
      <c r="A178" s="102" t="s">
        <v>312</v>
      </c>
      <c r="B178" s="103">
        <v>298</v>
      </c>
      <c r="C178" s="104"/>
      <c r="D178" s="104">
        <v>298</v>
      </c>
    </row>
    <row r="179" spans="1:4" ht="24.75" customHeight="1">
      <c r="A179" s="102" t="s">
        <v>313</v>
      </c>
      <c r="B179" s="103">
        <v>1621</v>
      </c>
      <c r="C179" s="104"/>
      <c r="D179" s="104">
        <v>1621</v>
      </c>
    </row>
    <row r="180" spans="1:4" ht="24.75" customHeight="1">
      <c r="A180" s="102" t="s">
        <v>314</v>
      </c>
      <c r="B180" s="103">
        <v>125</v>
      </c>
      <c r="C180" s="104"/>
      <c r="D180" s="104">
        <v>125</v>
      </c>
    </row>
    <row r="181" spans="1:4" ht="24.75" customHeight="1">
      <c r="A181" s="102" t="s">
        <v>315</v>
      </c>
      <c r="B181" s="103">
        <v>125</v>
      </c>
      <c r="C181" s="104"/>
      <c r="D181" s="104">
        <v>125</v>
      </c>
    </row>
    <row r="182" spans="1:4" ht="24.75" customHeight="1">
      <c r="A182" s="102" t="s">
        <v>316</v>
      </c>
      <c r="B182" s="103">
        <v>5761</v>
      </c>
      <c r="C182" s="104"/>
      <c r="D182" s="104">
        <v>5761</v>
      </c>
    </row>
    <row r="183" spans="1:4" ht="24.75" customHeight="1">
      <c r="A183" s="102" t="s">
        <v>317</v>
      </c>
      <c r="B183" s="103">
        <v>3353</v>
      </c>
      <c r="C183" s="104"/>
      <c r="D183" s="104">
        <v>3353</v>
      </c>
    </row>
    <row r="184" spans="1:4" ht="24.75" customHeight="1">
      <c r="A184" s="102" t="s">
        <v>318</v>
      </c>
      <c r="B184" s="103">
        <v>2408</v>
      </c>
      <c r="C184" s="104"/>
      <c r="D184" s="104">
        <v>2408</v>
      </c>
    </row>
    <row r="185" spans="1:4" ht="24.75" customHeight="1">
      <c r="A185" s="102" t="s">
        <v>319</v>
      </c>
      <c r="B185" s="103">
        <v>50</v>
      </c>
      <c r="C185" s="104"/>
      <c r="D185" s="104">
        <v>50</v>
      </c>
    </row>
    <row r="186" spans="1:4" ht="24.75" customHeight="1">
      <c r="A186" s="102" t="s">
        <v>320</v>
      </c>
      <c r="B186" s="103">
        <v>50</v>
      </c>
      <c r="C186" s="104"/>
      <c r="D186" s="104">
        <v>50</v>
      </c>
    </row>
    <row r="187" spans="1:4" ht="24.75" customHeight="1">
      <c r="A187" s="102" t="s">
        <v>321</v>
      </c>
      <c r="B187" s="103">
        <v>351</v>
      </c>
      <c r="C187" s="104"/>
      <c r="D187" s="104">
        <v>351</v>
      </c>
    </row>
    <row r="188" spans="1:4" ht="24.75" customHeight="1">
      <c r="A188" s="102" t="s">
        <v>322</v>
      </c>
      <c r="B188" s="103">
        <v>351</v>
      </c>
      <c r="C188" s="104"/>
      <c r="D188" s="104">
        <v>351</v>
      </c>
    </row>
    <row r="189" spans="1:4" ht="24.75" customHeight="1">
      <c r="A189" s="102" t="s">
        <v>323</v>
      </c>
      <c r="B189" s="103">
        <v>19188</v>
      </c>
      <c r="C189" s="104"/>
      <c r="D189" s="104">
        <v>19188</v>
      </c>
    </row>
    <row r="190" spans="1:4" ht="24.75" customHeight="1">
      <c r="A190" s="102" t="s">
        <v>324</v>
      </c>
      <c r="B190" s="103">
        <v>360611</v>
      </c>
      <c r="C190" s="104"/>
      <c r="D190" s="104">
        <v>360611</v>
      </c>
    </row>
    <row r="191" spans="1:4" ht="24.75" customHeight="1">
      <c r="A191" s="102" t="s">
        <v>325</v>
      </c>
      <c r="B191" s="103">
        <v>16945</v>
      </c>
      <c r="C191" s="104"/>
      <c r="D191" s="104">
        <v>16945</v>
      </c>
    </row>
    <row r="192" spans="1:4" ht="24.75" customHeight="1">
      <c r="A192" s="102" t="s">
        <v>326</v>
      </c>
      <c r="B192" s="103">
        <v>56220</v>
      </c>
      <c r="C192" s="104"/>
      <c r="D192" s="104">
        <v>56220</v>
      </c>
    </row>
    <row r="193" spans="1:4" ht="24.75" customHeight="1">
      <c r="A193" s="102" t="s">
        <v>327</v>
      </c>
      <c r="B193" s="103">
        <v>82048</v>
      </c>
      <c r="C193" s="104"/>
      <c r="D193" s="104">
        <v>82048</v>
      </c>
    </row>
    <row r="194" spans="1:4" ht="24.75" customHeight="1">
      <c r="A194" s="102" t="s">
        <v>328</v>
      </c>
      <c r="B194" s="103">
        <v>87465</v>
      </c>
      <c r="C194" s="104"/>
      <c r="D194" s="104">
        <v>87465</v>
      </c>
    </row>
    <row r="195" spans="1:4" ht="24.75" customHeight="1">
      <c r="A195" s="102" t="s">
        <v>329</v>
      </c>
      <c r="B195" s="103">
        <v>56741</v>
      </c>
      <c r="C195" s="104"/>
      <c r="D195" s="104">
        <v>56741</v>
      </c>
    </row>
    <row r="196" spans="1:4" ht="24.75" customHeight="1">
      <c r="A196" s="102" t="s">
        <v>330</v>
      </c>
      <c r="B196" s="103">
        <v>921</v>
      </c>
      <c r="C196" s="104"/>
      <c r="D196" s="104">
        <v>921</v>
      </c>
    </row>
    <row r="197" spans="1:4" ht="24.75" customHeight="1">
      <c r="A197" s="102" t="s">
        <v>331</v>
      </c>
      <c r="B197" s="103">
        <v>11502</v>
      </c>
      <c r="C197" s="104"/>
      <c r="D197" s="104">
        <v>11502</v>
      </c>
    </row>
    <row r="198" spans="1:4" ht="24.75" customHeight="1">
      <c r="A198" s="102" t="s">
        <v>332</v>
      </c>
      <c r="B198" s="103">
        <v>494</v>
      </c>
      <c r="C198" s="104"/>
      <c r="D198" s="104">
        <v>494</v>
      </c>
    </row>
    <row r="199" spans="1:4" ht="24.75" customHeight="1">
      <c r="A199" s="102" t="s">
        <v>333</v>
      </c>
      <c r="B199" s="103">
        <v>1813</v>
      </c>
      <c r="C199" s="104"/>
      <c r="D199" s="104">
        <v>1813</v>
      </c>
    </row>
    <row r="200" spans="1:4" ht="24.75" customHeight="1">
      <c r="A200" s="102" t="s">
        <v>334</v>
      </c>
      <c r="B200" s="103">
        <v>676</v>
      </c>
      <c r="C200" s="104"/>
      <c r="D200" s="104">
        <v>676</v>
      </c>
    </row>
    <row r="201" spans="1:4" ht="24.75" customHeight="1">
      <c r="A201" s="102" t="s">
        <v>335</v>
      </c>
      <c r="B201" s="103">
        <v>15318</v>
      </c>
      <c r="C201" s="104"/>
      <c r="D201" s="104">
        <v>15318</v>
      </c>
    </row>
    <row r="202" spans="1:4" ht="24.75" customHeight="1">
      <c r="A202" s="102" t="s">
        <v>336</v>
      </c>
      <c r="B202" s="103">
        <v>5137</v>
      </c>
      <c r="C202" s="104"/>
      <c r="D202" s="104">
        <v>5137</v>
      </c>
    </row>
    <row r="203" spans="1:4" ht="24.75" customHeight="1">
      <c r="A203" s="102" t="s">
        <v>337</v>
      </c>
      <c r="B203" s="103">
        <v>2089</v>
      </c>
      <c r="C203" s="104"/>
      <c r="D203" s="104">
        <v>2089</v>
      </c>
    </row>
    <row r="204" spans="1:4" ht="24.75" customHeight="1">
      <c r="A204" s="102" t="s">
        <v>338</v>
      </c>
      <c r="B204" s="103">
        <v>1577</v>
      </c>
      <c r="C204" s="104"/>
      <c r="D204" s="104">
        <v>1577</v>
      </c>
    </row>
    <row r="205" spans="1:4" ht="24.75" customHeight="1">
      <c r="A205" s="102" t="s">
        <v>339</v>
      </c>
      <c r="B205" s="103">
        <v>93</v>
      </c>
      <c r="C205" s="104"/>
      <c r="D205" s="104">
        <v>93</v>
      </c>
    </row>
    <row r="206" spans="1:4" ht="24.75" customHeight="1">
      <c r="A206" s="102" t="s">
        <v>340</v>
      </c>
      <c r="B206" s="103">
        <v>68</v>
      </c>
      <c r="C206" s="104"/>
      <c r="D206" s="104">
        <v>68</v>
      </c>
    </row>
    <row r="207" spans="1:4" ht="24.75" customHeight="1">
      <c r="A207" s="102" t="s">
        <v>341</v>
      </c>
      <c r="B207" s="103">
        <v>53</v>
      </c>
      <c r="C207" s="104"/>
      <c r="D207" s="104">
        <v>53</v>
      </c>
    </row>
    <row r="208" spans="1:4" ht="24.75" customHeight="1">
      <c r="A208" s="102" t="s">
        <v>342</v>
      </c>
      <c r="B208" s="103">
        <v>524</v>
      </c>
      <c r="C208" s="104"/>
      <c r="D208" s="104">
        <v>524</v>
      </c>
    </row>
    <row r="209" spans="1:4" ht="24.75" customHeight="1">
      <c r="A209" s="102" t="s">
        <v>343</v>
      </c>
      <c r="B209" s="103">
        <v>0</v>
      </c>
      <c r="C209" s="104"/>
      <c r="D209" s="104">
        <v>0</v>
      </c>
    </row>
    <row r="210" spans="1:4" ht="24.75" customHeight="1">
      <c r="A210" s="102" t="s">
        <v>344</v>
      </c>
      <c r="B210" s="103">
        <v>733</v>
      </c>
      <c r="C210" s="104"/>
      <c r="D210" s="104">
        <v>733</v>
      </c>
    </row>
    <row r="211" spans="1:4" ht="24.75" customHeight="1">
      <c r="A211" s="102" t="s">
        <v>345</v>
      </c>
      <c r="B211" s="103">
        <v>52327</v>
      </c>
      <c r="C211" s="104"/>
      <c r="D211" s="104">
        <v>52327</v>
      </c>
    </row>
    <row r="212" spans="1:4" ht="24.75" customHeight="1">
      <c r="A212" s="102" t="s">
        <v>346</v>
      </c>
      <c r="B212" s="103">
        <v>35702</v>
      </c>
      <c r="C212" s="104"/>
      <c r="D212" s="104">
        <v>35702</v>
      </c>
    </row>
    <row r="213" spans="1:4" ht="24.75" customHeight="1">
      <c r="A213" s="102" t="s">
        <v>347</v>
      </c>
      <c r="B213" s="103">
        <v>1446</v>
      </c>
      <c r="C213" s="104"/>
      <c r="D213" s="104">
        <v>1446</v>
      </c>
    </row>
    <row r="214" spans="1:4" ht="24.75" customHeight="1">
      <c r="A214" s="102" t="s">
        <v>348</v>
      </c>
      <c r="B214" s="103">
        <v>8953</v>
      </c>
      <c r="C214" s="104"/>
      <c r="D214" s="104">
        <v>8953</v>
      </c>
    </row>
    <row r="215" spans="1:4" ht="24.75" customHeight="1">
      <c r="A215" s="102" t="s">
        <v>349</v>
      </c>
      <c r="B215" s="103">
        <v>1640</v>
      </c>
      <c r="C215" s="104"/>
      <c r="D215" s="104">
        <v>1640</v>
      </c>
    </row>
    <row r="216" spans="1:4" ht="24.75" customHeight="1">
      <c r="A216" s="102" t="s">
        <v>350</v>
      </c>
      <c r="B216" s="103">
        <v>2916</v>
      </c>
      <c r="C216" s="104"/>
      <c r="D216" s="104">
        <v>2916</v>
      </c>
    </row>
    <row r="217" spans="1:4" ht="24.75" customHeight="1">
      <c r="A217" s="102" t="s">
        <v>351</v>
      </c>
      <c r="B217" s="103">
        <v>1670</v>
      </c>
      <c r="C217" s="104"/>
      <c r="D217" s="104">
        <v>1670</v>
      </c>
    </row>
    <row r="218" spans="1:4" ht="24.75" customHeight="1">
      <c r="A218" s="102" t="s">
        <v>352</v>
      </c>
      <c r="B218" s="103">
        <v>28186</v>
      </c>
      <c r="C218" s="104"/>
      <c r="D218" s="104">
        <v>28186</v>
      </c>
    </row>
    <row r="219" spans="1:4" ht="24.75" customHeight="1">
      <c r="A219" s="102" t="s">
        <v>353</v>
      </c>
      <c r="B219" s="103">
        <v>12336</v>
      </c>
      <c r="C219" s="104"/>
      <c r="D219" s="104">
        <v>12336</v>
      </c>
    </row>
    <row r="220" spans="1:4" ht="24.75" customHeight="1">
      <c r="A220" s="102" t="s">
        <v>354</v>
      </c>
      <c r="B220" s="103">
        <v>164</v>
      </c>
      <c r="C220" s="104"/>
      <c r="D220" s="104">
        <v>164</v>
      </c>
    </row>
    <row r="221" spans="1:4" ht="24.75" customHeight="1">
      <c r="A221" s="102" t="s">
        <v>355</v>
      </c>
      <c r="B221" s="103">
        <v>5588</v>
      </c>
      <c r="C221" s="104"/>
      <c r="D221" s="104">
        <v>5588</v>
      </c>
    </row>
    <row r="222" spans="1:4" ht="24.75" customHeight="1">
      <c r="A222" s="102" t="s">
        <v>356</v>
      </c>
      <c r="B222" s="103">
        <v>878</v>
      </c>
      <c r="C222" s="104"/>
      <c r="D222" s="104">
        <v>878</v>
      </c>
    </row>
    <row r="223" spans="1:4" ht="24.75" customHeight="1">
      <c r="A223" s="102" t="s">
        <v>357</v>
      </c>
      <c r="B223" s="103">
        <v>1051</v>
      </c>
      <c r="C223" s="104"/>
      <c r="D223" s="104">
        <v>1051</v>
      </c>
    </row>
    <row r="224" spans="1:4" ht="24.75" customHeight="1">
      <c r="A224" s="102" t="s">
        <v>358</v>
      </c>
      <c r="B224" s="103">
        <v>8169</v>
      </c>
      <c r="C224" s="104"/>
      <c r="D224" s="104">
        <v>8169</v>
      </c>
    </row>
    <row r="225" spans="1:4" ht="24.75" customHeight="1">
      <c r="A225" s="102" t="s">
        <v>359</v>
      </c>
      <c r="B225" s="103">
        <v>451</v>
      </c>
      <c r="C225" s="104"/>
      <c r="D225" s="104">
        <v>451</v>
      </c>
    </row>
    <row r="226" spans="1:4" ht="24.75" customHeight="1">
      <c r="A226" s="102" t="s">
        <v>360</v>
      </c>
      <c r="B226" s="103">
        <v>451</v>
      </c>
      <c r="C226" s="104"/>
      <c r="D226" s="104">
        <v>451</v>
      </c>
    </row>
    <row r="227" spans="1:4" ht="24.75" customHeight="1">
      <c r="A227" s="102" t="s">
        <v>361</v>
      </c>
      <c r="B227" s="103">
        <v>11716</v>
      </c>
      <c r="C227" s="104"/>
      <c r="D227" s="104">
        <v>11716</v>
      </c>
    </row>
    <row r="228" spans="1:4" ht="24.75" customHeight="1">
      <c r="A228" s="102" t="s">
        <v>362</v>
      </c>
      <c r="B228" s="103">
        <v>1987</v>
      </c>
      <c r="C228" s="104"/>
      <c r="D228" s="104">
        <v>1987</v>
      </c>
    </row>
    <row r="229" spans="1:4" ht="24.75" customHeight="1">
      <c r="A229" s="102" t="s">
        <v>363</v>
      </c>
      <c r="B229" s="103">
        <v>600</v>
      </c>
      <c r="C229" s="104"/>
      <c r="D229" s="104">
        <v>600</v>
      </c>
    </row>
    <row r="230" spans="1:4" ht="24.75" customHeight="1">
      <c r="A230" s="102" t="s">
        <v>364</v>
      </c>
      <c r="B230" s="103">
        <v>9129</v>
      </c>
      <c r="C230" s="104"/>
      <c r="D230" s="104">
        <v>9129</v>
      </c>
    </row>
    <row r="231" spans="1:4" ht="24.75" customHeight="1">
      <c r="A231" s="102" t="s">
        <v>365</v>
      </c>
      <c r="B231" s="103">
        <v>6294</v>
      </c>
      <c r="C231" s="104"/>
      <c r="D231" s="104">
        <v>6294</v>
      </c>
    </row>
    <row r="232" spans="1:4" ht="24.75" customHeight="1">
      <c r="A232" s="102" t="s">
        <v>366</v>
      </c>
      <c r="B232" s="103">
        <v>6294</v>
      </c>
      <c r="C232" s="104"/>
      <c r="D232" s="104">
        <v>6294</v>
      </c>
    </row>
    <row r="233" spans="1:4" ht="24.75" customHeight="1">
      <c r="A233" s="102" t="s">
        <v>367</v>
      </c>
      <c r="B233" s="103">
        <v>384311</v>
      </c>
      <c r="C233" s="104">
        <v>45700</v>
      </c>
      <c r="D233" s="104">
        <v>430011</v>
      </c>
    </row>
    <row r="234" spans="1:4" ht="24.75" customHeight="1">
      <c r="A234" s="102" t="s">
        <v>368</v>
      </c>
      <c r="B234" s="103">
        <v>7825</v>
      </c>
      <c r="C234" s="104"/>
      <c r="D234" s="104">
        <v>7825</v>
      </c>
    </row>
    <row r="235" spans="1:4" ht="24.75" customHeight="1">
      <c r="A235" s="102" t="s">
        <v>369</v>
      </c>
      <c r="B235" s="103">
        <v>4137</v>
      </c>
      <c r="C235" s="104"/>
      <c r="D235" s="104">
        <v>4137</v>
      </c>
    </row>
    <row r="236" spans="1:4" ht="24.75" customHeight="1">
      <c r="A236" s="102" t="s">
        <v>370</v>
      </c>
      <c r="B236" s="103">
        <v>1975</v>
      </c>
      <c r="C236" s="104"/>
      <c r="D236" s="104">
        <v>1975</v>
      </c>
    </row>
    <row r="237" spans="1:4" ht="24.75" customHeight="1">
      <c r="A237" s="102" t="s">
        <v>371</v>
      </c>
      <c r="B237" s="103">
        <v>1713</v>
      </c>
      <c r="C237" s="104"/>
      <c r="D237" s="104">
        <v>1713</v>
      </c>
    </row>
    <row r="238" spans="1:4" ht="24.75" customHeight="1">
      <c r="A238" s="102" t="s">
        <v>372</v>
      </c>
      <c r="B238" s="103">
        <v>206629</v>
      </c>
      <c r="C238" s="104">
        <v>43200</v>
      </c>
      <c r="D238" s="104">
        <v>249829</v>
      </c>
    </row>
    <row r="239" spans="1:4" ht="24.75" customHeight="1">
      <c r="A239" s="102" t="s">
        <v>373</v>
      </c>
      <c r="B239" s="103">
        <v>4074</v>
      </c>
      <c r="C239" s="104"/>
      <c r="D239" s="104">
        <v>4074</v>
      </c>
    </row>
    <row r="240" spans="1:4" ht="24.75" customHeight="1">
      <c r="A240" s="102" t="s">
        <v>374</v>
      </c>
      <c r="B240" s="103">
        <v>7351</v>
      </c>
      <c r="C240" s="104"/>
      <c r="D240" s="104">
        <v>7351</v>
      </c>
    </row>
    <row r="241" spans="1:4" ht="24.75" customHeight="1">
      <c r="A241" s="102" t="s">
        <v>375</v>
      </c>
      <c r="B241" s="103">
        <v>6100</v>
      </c>
      <c r="C241" s="104"/>
      <c r="D241" s="104">
        <v>6100</v>
      </c>
    </row>
    <row r="242" spans="1:4" ht="24.75" customHeight="1">
      <c r="A242" s="102" t="s">
        <v>376</v>
      </c>
      <c r="B242" s="103">
        <v>29716</v>
      </c>
      <c r="C242" s="104"/>
      <c r="D242" s="104">
        <v>29716</v>
      </c>
    </row>
    <row r="243" spans="1:4" ht="24.75" customHeight="1">
      <c r="A243" s="102" t="s">
        <v>377</v>
      </c>
      <c r="B243" s="103">
        <v>155989</v>
      </c>
      <c r="C243" s="104">
        <v>43200</v>
      </c>
      <c r="D243" s="104">
        <v>199189</v>
      </c>
    </row>
    <row r="244" spans="1:4" ht="24.75" customHeight="1">
      <c r="A244" s="102" t="s">
        <v>378</v>
      </c>
      <c r="B244" s="103">
        <v>3399</v>
      </c>
      <c r="C244" s="104"/>
      <c r="D244" s="104">
        <v>3399</v>
      </c>
    </row>
    <row r="245" spans="1:4" ht="24.75" customHeight="1">
      <c r="A245" s="102" t="s">
        <v>379</v>
      </c>
      <c r="B245" s="103">
        <v>141618</v>
      </c>
      <c r="C245" s="104">
        <v>2500</v>
      </c>
      <c r="D245" s="104">
        <v>144118</v>
      </c>
    </row>
    <row r="246" spans="1:4" ht="24.75" customHeight="1">
      <c r="A246" s="102" t="s">
        <v>380</v>
      </c>
      <c r="B246" s="103">
        <v>87211</v>
      </c>
      <c r="C246" s="104"/>
      <c r="D246" s="104">
        <v>87211</v>
      </c>
    </row>
    <row r="247" spans="1:4" ht="24.75" customHeight="1">
      <c r="A247" s="102" t="s">
        <v>381</v>
      </c>
      <c r="B247" s="103">
        <v>15318</v>
      </c>
      <c r="C247" s="104"/>
      <c r="D247" s="104">
        <v>15318</v>
      </c>
    </row>
    <row r="248" spans="1:4" ht="24.75" customHeight="1">
      <c r="A248" s="102" t="s">
        <v>382</v>
      </c>
      <c r="B248" s="103">
        <v>39007</v>
      </c>
      <c r="C248" s="104">
        <v>2500</v>
      </c>
      <c r="D248" s="104">
        <v>41507</v>
      </c>
    </row>
    <row r="249" spans="1:4" ht="24.75" customHeight="1">
      <c r="A249" s="102" t="s">
        <v>383</v>
      </c>
      <c r="B249" s="103">
        <v>82</v>
      </c>
      <c r="C249" s="104"/>
      <c r="D249" s="104">
        <v>82</v>
      </c>
    </row>
    <row r="250" spans="1:4" ht="24.75" customHeight="1">
      <c r="A250" s="102" t="s">
        <v>384</v>
      </c>
      <c r="B250" s="103">
        <v>2259</v>
      </c>
      <c r="C250" s="104"/>
      <c r="D250" s="104">
        <v>2259</v>
      </c>
    </row>
    <row r="251" spans="1:4" ht="24.75" customHeight="1">
      <c r="A251" s="102" t="s">
        <v>385</v>
      </c>
      <c r="B251" s="103">
        <v>150</v>
      </c>
      <c r="C251" s="104"/>
      <c r="D251" s="104">
        <v>150</v>
      </c>
    </row>
    <row r="252" spans="1:4" ht="24.75" customHeight="1">
      <c r="A252" s="102" t="s">
        <v>386</v>
      </c>
      <c r="B252" s="103">
        <v>2109</v>
      </c>
      <c r="C252" s="104"/>
      <c r="D252" s="104">
        <v>2109</v>
      </c>
    </row>
    <row r="253" spans="1:4" ht="24.75" customHeight="1">
      <c r="A253" s="102" t="s">
        <v>387</v>
      </c>
      <c r="B253" s="103">
        <v>1449</v>
      </c>
      <c r="C253" s="104"/>
      <c r="D253" s="104">
        <v>1449</v>
      </c>
    </row>
    <row r="254" spans="1:4" ht="24.75" customHeight="1">
      <c r="A254" s="102" t="s">
        <v>388</v>
      </c>
      <c r="B254" s="103">
        <v>1449</v>
      </c>
      <c r="C254" s="104"/>
      <c r="D254" s="104">
        <v>1449</v>
      </c>
    </row>
    <row r="255" spans="1:4" ht="24.75" customHeight="1">
      <c r="A255" s="102" t="s">
        <v>389</v>
      </c>
      <c r="B255" s="103">
        <v>1613</v>
      </c>
      <c r="C255" s="104"/>
      <c r="D255" s="104">
        <v>1613</v>
      </c>
    </row>
    <row r="256" spans="1:4" ht="24.75" customHeight="1">
      <c r="A256" s="102" t="s">
        <v>390</v>
      </c>
      <c r="B256" s="103">
        <v>1000</v>
      </c>
      <c r="C256" s="104"/>
      <c r="D256" s="104">
        <v>1000</v>
      </c>
    </row>
    <row r="257" spans="1:4" ht="24.75" customHeight="1">
      <c r="A257" s="102" t="s">
        <v>391</v>
      </c>
      <c r="B257" s="103">
        <v>613</v>
      </c>
      <c r="C257" s="104"/>
      <c r="D257" s="104">
        <v>613</v>
      </c>
    </row>
    <row r="258" spans="1:4" ht="24.75" customHeight="1">
      <c r="A258" s="102" t="s">
        <v>392</v>
      </c>
      <c r="B258" s="103">
        <v>0</v>
      </c>
      <c r="C258" s="104"/>
      <c r="D258" s="104">
        <v>0</v>
      </c>
    </row>
    <row r="259" spans="1:4" ht="24.75" customHeight="1">
      <c r="A259" s="102" t="s">
        <v>393</v>
      </c>
      <c r="B259" s="103">
        <v>0</v>
      </c>
      <c r="C259" s="104"/>
      <c r="D259" s="104">
        <v>0</v>
      </c>
    </row>
    <row r="260" spans="1:4" ht="24.75" customHeight="1">
      <c r="A260" s="102" t="s">
        <v>394</v>
      </c>
      <c r="B260" s="103">
        <v>19466</v>
      </c>
      <c r="C260" s="104"/>
      <c r="D260" s="104">
        <v>19466</v>
      </c>
    </row>
    <row r="261" spans="1:4" ht="24.75" customHeight="1">
      <c r="A261" s="102" t="s">
        <v>395</v>
      </c>
      <c r="B261" s="103">
        <v>6580</v>
      </c>
      <c r="C261" s="104"/>
      <c r="D261" s="104">
        <v>6580</v>
      </c>
    </row>
    <row r="262" spans="1:4" ht="24.75" customHeight="1">
      <c r="A262" s="102" t="s">
        <v>396</v>
      </c>
      <c r="B262" s="103">
        <v>5045</v>
      </c>
      <c r="C262" s="104"/>
      <c r="D262" s="104">
        <v>5045</v>
      </c>
    </row>
    <row r="263" spans="1:4" ht="24.75" customHeight="1">
      <c r="A263" s="102" t="s">
        <v>397</v>
      </c>
      <c r="B263" s="103">
        <v>7205</v>
      </c>
      <c r="C263" s="104"/>
      <c r="D263" s="104">
        <v>7205</v>
      </c>
    </row>
    <row r="264" spans="1:4" ht="24.75" customHeight="1">
      <c r="A264" s="102" t="s">
        <v>398</v>
      </c>
      <c r="B264" s="103">
        <v>0</v>
      </c>
      <c r="C264" s="104"/>
      <c r="D264" s="104">
        <v>0</v>
      </c>
    </row>
    <row r="265" spans="1:4" ht="24.75" customHeight="1">
      <c r="A265" s="102" t="s">
        <v>399</v>
      </c>
      <c r="B265" s="103">
        <v>636</v>
      </c>
      <c r="C265" s="104"/>
      <c r="D265" s="104">
        <v>636</v>
      </c>
    </row>
    <row r="266" spans="1:4" ht="24.75" customHeight="1">
      <c r="A266" s="102" t="s">
        <v>400</v>
      </c>
      <c r="B266" s="103">
        <v>3452</v>
      </c>
      <c r="C266" s="104"/>
      <c r="D266" s="104">
        <v>3452</v>
      </c>
    </row>
    <row r="267" spans="1:4" ht="24.75" customHeight="1">
      <c r="A267" s="102" t="s">
        <v>401</v>
      </c>
      <c r="B267" s="103">
        <v>3452</v>
      </c>
      <c r="C267" s="104"/>
      <c r="D267" s="104">
        <v>3452</v>
      </c>
    </row>
    <row r="268" spans="1:4" ht="24.75" customHeight="1">
      <c r="A268" s="102" t="s">
        <v>402</v>
      </c>
      <c r="B268" s="103">
        <v>54262</v>
      </c>
      <c r="C268" s="104"/>
      <c r="D268" s="104">
        <v>54262</v>
      </c>
    </row>
    <row r="269" spans="1:4" ht="24.75" customHeight="1">
      <c r="A269" s="102" t="s">
        <v>403</v>
      </c>
      <c r="B269" s="103">
        <v>2246</v>
      </c>
      <c r="C269" s="104"/>
      <c r="D269" s="104">
        <v>2246</v>
      </c>
    </row>
    <row r="270" spans="1:4" ht="24.75" customHeight="1">
      <c r="A270" s="102" t="s">
        <v>404</v>
      </c>
      <c r="B270" s="103">
        <v>1587</v>
      </c>
      <c r="C270" s="104"/>
      <c r="D270" s="104">
        <v>1587</v>
      </c>
    </row>
    <row r="271" spans="1:4" ht="24.75" customHeight="1">
      <c r="A271" s="102" t="s">
        <v>405</v>
      </c>
      <c r="B271" s="103">
        <v>659</v>
      </c>
      <c r="C271" s="104"/>
      <c r="D271" s="104">
        <v>659</v>
      </c>
    </row>
    <row r="272" spans="1:4" ht="24.75" customHeight="1">
      <c r="A272" s="102" t="s">
        <v>406</v>
      </c>
      <c r="B272" s="103">
        <v>4954</v>
      </c>
      <c r="C272" s="104"/>
      <c r="D272" s="104">
        <v>4954</v>
      </c>
    </row>
    <row r="273" spans="1:4" ht="24.75" customHeight="1">
      <c r="A273" s="102" t="s">
        <v>407</v>
      </c>
      <c r="B273" s="103">
        <v>3000</v>
      </c>
      <c r="C273" s="104"/>
      <c r="D273" s="104">
        <v>3000</v>
      </c>
    </row>
    <row r="274" spans="1:4" ht="24.75" customHeight="1">
      <c r="A274" s="102" t="s">
        <v>408</v>
      </c>
      <c r="B274" s="103">
        <v>50</v>
      </c>
      <c r="C274" s="104"/>
      <c r="D274" s="104">
        <v>50</v>
      </c>
    </row>
    <row r="275" spans="1:4" ht="24.75" customHeight="1">
      <c r="A275" s="102" t="s">
        <v>409</v>
      </c>
      <c r="B275" s="103">
        <v>1904</v>
      </c>
      <c r="C275" s="104"/>
      <c r="D275" s="104">
        <v>1904</v>
      </c>
    </row>
    <row r="276" spans="1:4" ht="24.75" customHeight="1">
      <c r="A276" s="102" t="s">
        <v>410</v>
      </c>
      <c r="B276" s="103">
        <v>9848</v>
      </c>
      <c r="C276" s="104"/>
      <c r="D276" s="104">
        <v>9848</v>
      </c>
    </row>
    <row r="277" spans="1:4" ht="24.75" customHeight="1">
      <c r="A277" s="102" t="s">
        <v>411</v>
      </c>
      <c r="B277" s="103">
        <v>1864</v>
      </c>
      <c r="C277" s="104"/>
      <c r="D277" s="104">
        <v>1864</v>
      </c>
    </row>
    <row r="278" spans="1:4" ht="24.75" customHeight="1">
      <c r="A278" s="102" t="s">
        <v>412</v>
      </c>
      <c r="B278" s="103">
        <v>2734</v>
      </c>
      <c r="C278" s="104"/>
      <c r="D278" s="104">
        <v>2734</v>
      </c>
    </row>
    <row r="279" spans="1:4" ht="24.75" customHeight="1">
      <c r="A279" s="102" t="s">
        <v>413</v>
      </c>
      <c r="B279" s="103">
        <v>5250</v>
      </c>
      <c r="C279" s="104"/>
      <c r="D279" s="104">
        <v>5250</v>
      </c>
    </row>
    <row r="280" spans="1:4" ht="24.75" customHeight="1">
      <c r="A280" s="102" t="s">
        <v>414</v>
      </c>
      <c r="B280" s="103">
        <v>13597</v>
      </c>
      <c r="C280" s="104"/>
      <c r="D280" s="104">
        <v>13597</v>
      </c>
    </row>
    <row r="281" spans="1:4" ht="24.75" customHeight="1">
      <c r="A281" s="102" t="s">
        <v>415</v>
      </c>
      <c r="B281" s="103">
        <v>160</v>
      </c>
      <c r="C281" s="104"/>
      <c r="D281" s="104">
        <v>160</v>
      </c>
    </row>
    <row r="282" spans="1:4" ht="24.75" customHeight="1">
      <c r="A282" s="102" t="s">
        <v>416</v>
      </c>
      <c r="B282" s="103">
        <v>10190</v>
      </c>
      <c r="C282" s="104"/>
      <c r="D282" s="104">
        <v>10190</v>
      </c>
    </row>
    <row r="283" spans="1:4" ht="24.75" customHeight="1">
      <c r="A283" s="102" t="s">
        <v>417</v>
      </c>
      <c r="B283" s="103">
        <v>3247</v>
      </c>
      <c r="C283" s="104"/>
      <c r="D283" s="104">
        <v>3247</v>
      </c>
    </row>
    <row r="284" spans="1:4" ht="24.75" customHeight="1">
      <c r="A284" s="102" t="s">
        <v>418</v>
      </c>
      <c r="B284" s="103">
        <v>4240</v>
      </c>
      <c r="C284" s="104"/>
      <c r="D284" s="104">
        <v>4240</v>
      </c>
    </row>
    <row r="285" spans="1:4" ht="24.75" customHeight="1">
      <c r="A285" s="102" t="s">
        <v>419</v>
      </c>
      <c r="B285" s="103">
        <v>1780</v>
      </c>
      <c r="C285" s="104"/>
      <c r="D285" s="104">
        <v>1780</v>
      </c>
    </row>
    <row r="286" spans="1:4" ht="24.75" customHeight="1">
      <c r="A286" s="102" t="s">
        <v>420</v>
      </c>
      <c r="B286" s="103">
        <v>2460</v>
      </c>
      <c r="C286" s="104"/>
      <c r="D286" s="104">
        <v>2460</v>
      </c>
    </row>
    <row r="287" spans="1:4" ht="24.75" customHeight="1">
      <c r="A287" s="102" t="s">
        <v>421</v>
      </c>
      <c r="B287" s="103">
        <v>844</v>
      </c>
      <c r="C287" s="104"/>
      <c r="D287" s="104">
        <v>844</v>
      </c>
    </row>
    <row r="288" spans="1:4" ht="24.75" customHeight="1">
      <c r="A288" s="102" t="s">
        <v>422</v>
      </c>
      <c r="B288" s="103">
        <v>755</v>
      </c>
      <c r="C288" s="104"/>
      <c r="D288" s="104">
        <v>755</v>
      </c>
    </row>
    <row r="289" spans="1:4" ht="24.75" customHeight="1">
      <c r="A289" s="102" t="s">
        <v>423</v>
      </c>
      <c r="B289" s="103">
        <v>89</v>
      </c>
      <c r="C289" s="104"/>
      <c r="D289" s="104">
        <v>89</v>
      </c>
    </row>
    <row r="290" spans="1:4" ht="24.75" customHeight="1">
      <c r="A290" s="102" t="s">
        <v>424</v>
      </c>
      <c r="B290" s="103">
        <v>2518</v>
      </c>
      <c r="C290" s="104"/>
      <c r="D290" s="104">
        <v>2518</v>
      </c>
    </row>
    <row r="291" spans="1:4" ht="24.75" customHeight="1">
      <c r="A291" s="102" t="s">
        <v>425</v>
      </c>
      <c r="B291" s="103">
        <v>848</v>
      </c>
      <c r="C291" s="104"/>
      <c r="D291" s="104">
        <v>848</v>
      </c>
    </row>
    <row r="292" spans="1:4" ht="24.75" customHeight="1">
      <c r="A292" s="102" t="s">
        <v>426</v>
      </c>
      <c r="B292" s="103">
        <v>666</v>
      </c>
      <c r="C292" s="104"/>
      <c r="D292" s="104">
        <v>666</v>
      </c>
    </row>
    <row r="293" spans="1:4" ht="24.75" customHeight="1">
      <c r="A293" s="102" t="s">
        <v>427</v>
      </c>
      <c r="B293" s="103">
        <v>340</v>
      </c>
      <c r="C293" s="104"/>
      <c r="D293" s="104">
        <v>340</v>
      </c>
    </row>
    <row r="294" spans="1:4" ht="24.75" customHeight="1">
      <c r="A294" s="102" t="s">
        <v>428</v>
      </c>
      <c r="B294" s="103">
        <v>664</v>
      </c>
      <c r="C294" s="104"/>
      <c r="D294" s="104">
        <v>664</v>
      </c>
    </row>
    <row r="295" spans="1:4" ht="24.75" customHeight="1">
      <c r="A295" s="102" t="s">
        <v>429</v>
      </c>
      <c r="B295" s="103">
        <v>15000</v>
      </c>
      <c r="C295" s="104"/>
      <c r="D295" s="104">
        <v>15000</v>
      </c>
    </row>
    <row r="296" spans="1:4" ht="24.75" customHeight="1">
      <c r="A296" s="102" t="s">
        <v>430</v>
      </c>
      <c r="B296" s="103">
        <v>15000</v>
      </c>
      <c r="C296" s="104"/>
      <c r="D296" s="104">
        <v>15000</v>
      </c>
    </row>
    <row r="297" spans="1:4" ht="24.75" customHeight="1">
      <c r="A297" s="102" t="s">
        <v>431</v>
      </c>
      <c r="B297" s="103">
        <v>1015</v>
      </c>
      <c r="C297" s="104"/>
      <c r="D297" s="104">
        <v>1015</v>
      </c>
    </row>
    <row r="298" spans="1:4" ht="24.75" customHeight="1">
      <c r="A298" s="102" t="s">
        <v>432</v>
      </c>
      <c r="B298" s="103">
        <v>190</v>
      </c>
      <c r="C298" s="104"/>
      <c r="D298" s="104">
        <v>190</v>
      </c>
    </row>
    <row r="299" spans="1:4" ht="24.75" customHeight="1">
      <c r="A299" s="102" t="s">
        <v>433</v>
      </c>
      <c r="B299" s="103">
        <v>825</v>
      </c>
      <c r="C299" s="104"/>
      <c r="D299" s="104">
        <v>825</v>
      </c>
    </row>
    <row r="300" spans="1:4" ht="24.75" customHeight="1">
      <c r="A300" s="102" t="s">
        <v>434</v>
      </c>
      <c r="B300" s="103">
        <v>87783</v>
      </c>
      <c r="C300" s="104">
        <v>4500</v>
      </c>
      <c r="D300" s="104">
        <v>92283</v>
      </c>
    </row>
    <row r="301" spans="1:4" ht="24.75" customHeight="1">
      <c r="A301" s="102" t="s">
        <v>435</v>
      </c>
      <c r="B301" s="103">
        <v>11815</v>
      </c>
      <c r="C301" s="104"/>
      <c r="D301" s="104">
        <v>11815</v>
      </c>
    </row>
    <row r="302" spans="1:4" ht="24.75" customHeight="1">
      <c r="A302" s="102" t="s">
        <v>436</v>
      </c>
      <c r="B302" s="103">
        <v>2848</v>
      </c>
      <c r="C302" s="104"/>
      <c r="D302" s="104">
        <v>2848</v>
      </c>
    </row>
    <row r="303" spans="1:4" ht="24.75" customHeight="1">
      <c r="A303" s="102" t="s">
        <v>437</v>
      </c>
      <c r="B303" s="103">
        <v>178</v>
      </c>
      <c r="C303" s="104"/>
      <c r="D303" s="104">
        <v>178</v>
      </c>
    </row>
    <row r="304" spans="1:4" ht="24.75" customHeight="1">
      <c r="A304" s="102" t="s">
        <v>438</v>
      </c>
      <c r="B304" s="103">
        <v>3062</v>
      </c>
      <c r="C304" s="104"/>
      <c r="D304" s="104">
        <v>3062</v>
      </c>
    </row>
    <row r="305" spans="1:4" ht="24.75" customHeight="1">
      <c r="A305" s="102" t="s">
        <v>439</v>
      </c>
      <c r="B305" s="103">
        <v>1529</v>
      </c>
      <c r="C305" s="104"/>
      <c r="D305" s="104">
        <v>1529</v>
      </c>
    </row>
    <row r="306" spans="1:4" ht="24.75" customHeight="1">
      <c r="A306" s="102" t="s">
        <v>440</v>
      </c>
      <c r="B306" s="103">
        <v>13</v>
      </c>
      <c r="C306" s="104"/>
      <c r="D306" s="104">
        <v>13</v>
      </c>
    </row>
    <row r="307" spans="1:4" ht="24.75" customHeight="1">
      <c r="A307" s="102" t="s">
        <v>441</v>
      </c>
      <c r="B307" s="103">
        <v>956</v>
      </c>
      <c r="C307" s="104"/>
      <c r="D307" s="104">
        <v>956</v>
      </c>
    </row>
    <row r="308" spans="1:4" ht="24.75" customHeight="1">
      <c r="A308" s="102" t="s">
        <v>442</v>
      </c>
      <c r="B308" s="103">
        <v>382</v>
      </c>
      <c r="C308" s="104"/>
      <c r="D308" s="104">
        <v>382</v>
      </c>
    </row>
    <row r="309" spans="1:4" ht="24.75" customHeight="1">
      <c r="A309" s="102" t="s">
        <v>443</v>
      </c>
      <c r="B309" s="103">
        <v>390</v>
      </c>
      <c r="C309" s="104"/>
      <c r="D309" s="104">
        <v>390</v>
      </c>
    </row>
    <row r="310" spans="1:4" ht="24.75" customHeight="1">
      <c r="A310" s="102" t="s">
        <v>444</v>
      </c>
      <c r="B310" s="103">
        <v>881</v>
      </c>
      <c r="C310" s="104"/>
      <c r="D310" s="104">
        <v>881</v>
      </c>
    </row>
    <row r="311" spans="1:4" ht="24.75" customHeight="1">
      <c r="A311" s="102" t="s">
        <v>445</v>
      </c>
      <c r="B311" s="103">
        <v>1576</v>
      </c>
      <c r="C311" s="104"/>
      <c r="D311" s="104">
        <v>1576</v>
      </c>
    </row>
    <row r="312" spans="1:4" ht="24.75" customHeight="1">
      <c r="A312" s="102" t="s">
        <v>446</v>
      </c>
      <c r="B312" s="103">
        <v>22927</v>
      </c>
      <c r="C312" s="104">
        <v>4500</v>
      </c>
      <c r="D312" s="104">
        <v>27427</v>
      </c>
    </row>
    <row r="313" spans="1:4" ht="24.75" customHeight="1">
      <c r="A313" s="102" t="s">
        <v>447</v>
      </c>
      <c r="B313" s="103">
        <v>846</v>
      </c>
      <c r="C313" s="104"/>
      <c r="D313" s="104">
        <v>846</v>
      </c>
    </row>
    <row r="314" spans="1:4" ht="24.75" customHeight="1">
      <c r="A314" s="102" t="s">
        <v>448</v>
      </c>
      <c r="B314" s="103">
        <v>21665</v>
      </c>
      <c r="C314" s="104">
        <v>4500</v>
      </c>
      <c r="D314" s="104">
        <v>26165</v>
      </c>
    </row>
    <row r="315" spans="1:4" ht="24.75" customHeight="1">
      <c r="A315" s="102" t="s">
        <v>449</v>
      </c>
      <c r="B315" s="103">
        <v>416</v>
      </c>
      <c r="C315" s="104"/>
      <c r="D315" s="104">
        <v>416</v>
      </c>
    </row>
    <row r="316" spans="1:4" ht="24.75" customHeight="1">
      <c r="A316" s="102" t="s">
        <v>450</v>
      </c>
      <c r="B316" s="103">
        <v>14556</v>
      </c>
      <c r="C316" s="104"/>
      <c r="D316" s="104">
        <v>14556</v>
      </c>
    </row>
    <row r="317" spans="1:4" ht="24.75" customHeight="1">
      <c r="A317" s="102" t="s">
        <v>451</v>
      </c>
      <c r="B317" s="103">
        <v>7894</v>
      </c>
      <c r="C317" s="104"/>
      <c r="D317" s="104">
        <v>7894</v>
      </c>
    </row>
    <row r="318" spans="1:4" ht="24.75" customHeight="1">
      <c r="A318" s="102" t="s">
        <v>452</v>
      </c>
      <c r="B318" s="103">
        <v>2348</v>
      </c>
      <c r="C318" s="104"/>
      <c r="D318" s="104">
        <v>2348</v>
      </c>
    </row>
    <row r="319" spans="1:4" ht="24.75" customHeight="1">
      <c r="A319" s="102" t="s">
        <v>453</v>
      </c>
      <c r="B319" s="103">
        <v>22</v>
      </c>
      <c r="C319" s="104"/>
      <c r="D319" s="104">
        <v>22</v>
      </c>
    </row>
    <row r="320" spans="1:4" ht="24.75" customHeight="1">
      <c r="A320" s="102" t="s">
        <v>454</v>
      </c>
      <c r="B320" s="103">
        <v>363</v>
      </c>
      <c r="C320" s="104"/>
      <c r="D320" s="104">
        <v>363</v>
      </c>
    </row>
    <row r="321" spans="1:4" ht="24.75" customHeight="1">
      <c r="A321" s="102" t="s">
        <v>455</v>
      </c>
      <c r="B321" s="103">
        <v>287</v>
      </c>
      <c r="C321" s="104"/>
      <c r="D321" s="104">
        <v>287</v>
      </c>
    </row>
    <row r="322" spans="1:4" ht="24.75" customHeight="1">
      <c r="A322" s="102" t="s">
        <v>456</v>
      </c>
      <c r="B322" s="103">
        <v>3642</v>
      </c>
      <c r="C322" s="104"/>
      <c r="D322" s="104">
        <v>3642</v>
      </c>
    </row>
    <row r="323" spans="1:4" ht="24.75" customHeight="1">
      <c r="A323" s="102" t="s">
        <v>457</v>
      </c>
      <c r="B323" s="103">
        <v>14987</v>
      </c>
      <c r="C323" s="104"/>
      <c r="D323" s="104">
        <v>14987</v>
      </c>
    </row>
    <row r="324" spans="1:4" ht="24.75" customHeight="1">
      <c r="A324" s="102" t="s">
        <v>458</v>
      </c>
      <c r="B324" s="103">
        <v>27</v>
      </c>
      <c r="C324" s="104"/>
      <c r="D324" s="104">
        <v>27</v>
      </c>
    </row>
    <row r="325" spans="1:4" ht="24.75" customHeight="1">
      <c r="A325" s="102" t="s">
        <v>459</v>
      </c>
      <c r="B325" s="103">
        <v>6807</v>
      </c>
      <c r="C325" s="104"/>
      <c r="D325" s="104">
        <v>6807</v>
      </c>
    </row>
    <row r="326" spans="1:4" ht="24.75" customHeight="1">
      <c r="A326" s="102" t="s">
        <v>460</v>
      </c>
      <c r="B326" s="103">
        <v>7395</v>
      </c>
      <c r="C326" s="104"/>
      <c r="D326" s="104">
        <v>7395</v>
      </c>
    </row>
    <row r="327" spans="1:4" ht="24.75" customHeight="1">
      <c r="A327" s="102" t="s">
        <v>461</v>
      </c>
      <c r="B327" s="103">
        <v>145</v>
      </c>
      <c r="C327" s="104"/>
      <c r="D327" s="104">
        <v>145</v>
      </c>
    </row>
    <row r="328" spans="1:4" ht="24.75" customHeight="1">
      <c r="A328" s="102" t="s">
        <v>462</v>
      </c>
      <c r="B328" s="103">
        <v>613</v>
      </c>
      <c r="C328" s="104"/>
      <c r="D328" s="104">
        <v>613</v>
      </c>
    </row>
    <row r="329" spans="1:4" ht="24.75" customHeight="1">
      <c r="A329" s="102" t="s">
        <v>463</v>
      </c>
      <c r="B329" s="103">
        <v>23498</v>
      </c>
      <c r="C329" s="104"/>
      <c r="D329" s="104">
        <v>23498</v>
      </c>
    </row>
    <row r="330" spans="1:4" ht="24.75" customHeight="1">
      <c r="A330" s="102" t="s">
        <v>464</v>
      </c>
      <c r="B330" s="103">
        <v>620</v>
      </c>
      <c r="C330" s="104"/>
      <c r="D330" s="104">
        <v>620</v>
      </c>
    </row>
    <row r="331" spans="1:4" ht="24.75" customHeight="1">
      <c r="A331" s="102" t="s">
        <v>465</v>
      </c>
      <c r="B331" s="103">
        <v>1000</v>
      </c>
      <c r="C331" s="104"/>
      <c r="D331" s="104">
        <v>1000</v>
      </c>
    </row>
    <row r="332" spans="1:4" ht="24.75" customHeight="1">
      <c r="A332" s="102" t="s">
        <v>466</v>
      </c>
      <c r="B332" s="103">
        <v>21878</v>
      </c>
      <c r="C332" s="104"/>
      <c r="D332" s="104">
        <v>21878</v>
      </c>
    </row>
    <row r="333" spans="1:4" ht="24.75" customHeight="1">
      <c r="A333" s="102" t="s">
        <v>467</v>
      </c>
      <c r="B333" s="103">
        <v>591301</v>
      </c>
      <c r="C333" s="104"/>
      <c r="D333" s="104">
        <v>591301</v>
      </c>
    </row>
    <row r="334" spans="1:4" ht="24.75" customHeight="1">
      <c r="A334" s="102" t="s">
        <v>468</v>
      </c>
      <c r="B334" s="103">
        <v>16337</v>
      </c>
      <c r="C334" s="104"/>
      <c r="D334" s="104">
        <v>16337</v>
      </c>
    </row>
    <row r="335" spans="1:4" ht="24.75" customHeight="1">
      <c r="A335" s="102" t="s">
        <v>469</v>
      </c>
      <c r="B335" s="103">
        <v>5572</v>
      </c>
      <c r="C335" s="104"/>
      <c r="D335" s="104">
        <v>5572</v>
      </c>
    </row>
    <row r="336" spans="1:4" ht="24.75" customHeight="1">
      <c r="A336" s="102" t="s">
        <v>470</v>
      </c>
      <c r="B336" s="103">
        <v>559</v>
      </c>
      <c r="C336" s="104"/>
      <c r="D336" s="104">
        <v>559</v>
      </c>
    </row>
    <row r="337" spans="1:4" ht="24.75" customHeight="1">
      <c r="A337" s="102" t="s">
        <v>471</v>
      </c>
      <c r="B337" s="103">
        <v>103</v>
      </c>
      <c r="C337" s="104"/>
      <c r="D337" s="104">
        <v>103</v>
      </c>
    </row>
    <row r="338" spans="1:4" ht="24.75" customHeight="1">
      <c r="A338" s="102" t="s">
        <v>472</v>
      </c>
      <c r="B338" s="103">
        <v>749</v>
      </c>
      <c r="C338" s="104"/>
      <c r="D338" s="104">
        <v>749</v>
      </c>
    </row>
    <row r="339" spans="1:4" ht="24.75" customHeight="1">
      <c r="A339" s="102" t="s">
        <v>473</v>
      </c>
      <c r="B339" s="103">
        <v>5371</v>
      </c>
      <c r="C339" s="104"/>
      <c r="D339" s="104">
        <v>5371</v>
      </c>
    </row>
    <row r="340" spans="1:4" ht="24.75" customHeight="1">
      <c r="A340" s="102" t="s">
        <v>474</v>
      </c>
      <c r="B340" s="103">
        <v>1253</v>
      </c>
      <c r="C340" s="104"/>
      <c r="D340" s="104">
        <v>1253</v>
      </c>
    </row>
    <row r="341" spans="1:4" ht="24.75" customHeight="1">
      <c r="A341" s="102" t="s">
        <v>475</v>
      </c>
      <c r="B341" s="103">
        <v>900</v>
      </c>
      <c r="C341" s="104"/>
      <c r="D341" s="104">
        <v>900</v>
      </c>
    </row>
    <row r="342" spans="1:4" ht="24.75" customHeight="1">
      <c r="A342" s="102" t="s">
        <v>476</v>
      </c>
      <c r="B342" s="103">
        <v>627</v>
      </c>
      <c r="C342" s="104"/>
      <c r="D342" s="104">
        <v>627</v>
      </c>
    </row>
    <row r="343" spans="1:4" ht="24.75" customHeight="1">
      <c r="A343" s="102" t="s">
        <v>477</v>
      </c>
      <c r="B343" s="103">
        <v>1203</v>
      </c>
      <c r="C343" s="104"/>
      <c r="D343" s="104">
        <v>1203</v>
      </c>
    </row>
    <row r="344" spans="1:4" ht="24.75" customHeight="1">
      <c r="A344" s="102" t="s">
        <v>478</v>
      </c>
      <c r="B344" s="103">
        <v>5438</v>
      </c>
      <c r="C344" s="104"/>
      <c r="D344" s="104">
        <v>5438</v>
      </c>
    </row>
    <row r="345" spans="1:4" ht="24.75" customHeight="1">
      <c r="A345" s="102" t="s">
        <v>479</v>
      </c>
      <c r="B345" s="103">
        <v>1352</v>
      </c>
      <c r="C345" s="104"/>
      <c r="D345" s="104">
        <v>1352</v>
      </c>
    </row>
    <row r="346" spans="1:4" ht="24.75" customHeight="1">
      <c r="A346" s="102" t="s">
        <v>480</v>
      </c>
      <c r="B346" s="103">
        <v>1117</v>
      </c>
      <c r="C346" s="104"/>
      <c r="D346" s="104">
        <v>1117</v>
      </c>
    </row>
    <row r="347" spans="1:4" ht="24.75" customHeight="1">
      <c r="A347" s="102" t="s">
        <v>481</v>
      </c>
      <c r="B347" s="103">
        <v>50</v>
      </c>
      <c r="C347" s="104"/>
      <c r="D347" s="104">
        <v>50</v>
      </c>
    </row>
    <row r="348" spans="1:4" ht="24.75" customHeight="1">
      <c r="A348" s="102" t="s">
        <v>482</v>
      </c>
      <c r="B348" s="103">
        <v>100</v>
      </c>
      <c r="C348" s="104"/>
      <c r="D348" s="104">
        <v>100</v>
      </c>
    </row>
    <row r="349" spans="1:4" ht="24.75" customHeight="1">
      <c r="A349" s="102" t="s">
        <v>483</v>
      </c>
      <c r="B349" s="103">
        <v>0</v>
      </c>
      <c r="C349" s="104"/>
      <c r="D349" s="104">
        <v>0</v>
      </c>
    </row>
    <row r="350" spans="1:4" ht="24.75" customHeight="1">
      <c r="A350" s="102" t="s">
        <v>484</v>
      </c>
      <c r="B350" s="103">
        <v>719</v>
      </c>
      <c r="C350" s="104"/>
      <c r="D350" s="104">
        <v>719</v>
      </c>
    </row>
    <row r="351" spans="1:4" ht="24.75" customHeight="1">
      <c r="A351" s="102" t="s">
        <v>485</v>
      </c>
      <c r="B351" s="103">
        <v>2100</v>
      </c>
      <c r="C351" s="104"/>
      <c r="D351" s="104">
        <v>2100</v>
      </c>
    </row>
    <row r="352" spans="1:4" ht="24.75" customHeight="1">
      <c r="A352" s="102" t="s">
        <v>486</v>
      </c>
      <c r="B352" s="103">
        <v>125246</v>
      </c>
      <c r="C352" s="104"/>
      <c r="D352" s="104">
        <v>125246</v>
      </c>
    </row>
    <row r="353" spans="1:4" ht="24.75" customHeight="1">
      <c r="A353" s="102" t="s">
        <v>487</v>
      </c>
      <c r="B353" s="103">
        <v>2201</v>
      </c>
      <c r="C353" s="104"/>
      <c r="D353" s="104">
        <v>2201</v>
      </c>
    </row>
    <row r="354" spans="1:4" ht="24.75" customHeight="1">
      <c r="A354" s="102" t="s">
        <v>488</v>
      </c>
      <c r="B354" s="103">
        <v>803</v>
      </c>
      <c r="C354" s="104"/>
      <c r="D354" s="104">
        <v>803</v>
      </c>
    </row>
    <row r="355" spans="1:4" ht="24.75" customHeight="1">
      <c r="A355" s="102" t="s">
        <v>489</v>
      </c>
      <c r="B355" s="103">
        <v>1204</v>
      </c>
      <c r="C355" s="104"/>
      <c r="D355" s="104">
        <v>1204</v>
      </c>
    </row>
    <row r="356" spans="1:4" ht="24.75" customHeight="1">
      <c r="A356" s="102" t="s">
        <v>490</v>
      </c>
      <c r="B356" s="103">
        <v>90681</v>
      </c>
      <c r="C356" s="104"/>
      <c r="D356" s="104">
        <v>90681</v>
      </c>
    </row>
    <row r="357" spans="1:4" ht="24.75" customHeight="1">
      <c r="A357" s="102" t="s">
        <v>491</v>
      </c>
      <c r="B357" s="103">
        <v>11292</v>
      </c>
      <c r="C357" s="104"/>
      <c r="D357" s="104">
        <v>11292</v>
      </c>
    </row>
    <row r="358" spans="1:4" ht="24.75" customHeight="1">
      <c r="A358" s="102" t="s">
        <v>492</v>
      </c>
      <c r="B358" s="103">
        <v>19000</v>
      </c>
      <c r="C358" s="104"/>
      <c r="D358" s="104">
        <v>19000</v>
      </c>
    </row>
    <row r="359" spans="1:4" ht="24.75" customHeight="1">
      <c r="A359" s="102" t="s">
        <v>493</v>
      </c>
      <c r="B359" s="103">
        <v>65</v>
      </c>
      <c r="C359" s="104"/>
      <c r="D359" s="104">
        <v>65</v>
      </c>
    </row>
    <row r="360" spans="1:4" ht="24.75" customHeight="1">
      <c r="A360" s="102" t="s">
        <v>494</v>
      </c>
      <c r="B360" s="103">
        <v>5000</v>
      </c>
      <c r="C360" s="104"/>
      <c r="D360" s="104">
        <v>5000</v>
      </c>
    </row>
    <row r="361" spans="1:4" ht="24.75" customHeight="1">
      <c r="A361" s="102" t="s">
        <v>495</v>
      </c>
      <c r="B361" s="103">
        <v>5000</v>
      </c>
      <c r="C361" s="104"/>
      <c r="D361" s="104">
        <v>5000</v>
      </c>
    </row>
    <row r="362" spans="1:4" ht="24.75" customHeight="1">
      <c r="A362" s="102" t="s">
        <v>496</v>
      </c>
      <c r="B362" s="103">
        <v>1860</v>
      </c>
      <c r="C362" s="104"/>
      <c r="D362" s="104">
        <v>1860</v>
      </c>
    </row>
    <row r="363" spans="1:4" ht="24.75" customHeight="1">
      <c r="A363" s="102" t="s">
        <v>497</v>
      </c>
      <c r="B363" s="103">
        <v>387</v>
      </c>
      <c r="C363" s="104"/>
      <c r="D363" s="104">
        <v>387</v>
      </c>
    </row>
    <row r="364" spans="1:4" ht="24.75" customHeight="1">
      <c r="A364" s="102" t="s">
        <v>498</v>
      </c>
      <c r="B364" s="103">
        <v>62</v>
      </c>
      <c r="C364" s="104"/>
      <c r="D364" s="104">
        <v>62</v>
      </c>
    </row>
    <row r="365" spans="1:4" ht="24.75" customHeight="1">
      <c r="A365" s="102" t="s">
        <v>499</v>
      </c>
      <c r="B365" s="103">
        <v>0</v>
      </c>
      <c r="C365" s="104"/>
      <c r="D365" s="104">
        <v>0</v>
      </c>
    </row>
    <row r="366" spans="1:4" ht="24.75" customHeight="1">
      <c r="A366" s="102" t="s">
        <v>500</v>
      </c>
      <c r="B366" s="103">
        <v>175</v>
      </c>
      <c r="C366" s="104"/>
      <c r="D366" s="104">
        <v>175</v>
      </c>
    </row>
    <row r="367" spans="1:4" ht="24.75" customHeight="1">
      <c r="A367" s="102" t="s">
        <v>501</v>
      </c>
      <c r="B367" s="103">
        <v>1236</v>
      </c>
      <c r="C367" s="104"/>
      <c r="D367" s="104">
        <v>1236</v>
      </c>
    </row>
    <row r="368" spans="1:4" ht="24.75" customHeight="1">
      <c r="A368" s="102" t="s">
        <v>502</v>
      </c>
      <c r="B368" s="103">
        <v>4156</v>
      </c>
      <c r="C368" s="104"/>
      <c r="D368" s="104">
        <v>4156</v>
      </c>
    </row>
    <row r="369" spans="1:4" ht="24.75" customHeight="1">
      <c r="A369" s="102" t="s">
        <v>503</v>
      </c>
      <c r="B369" s="103">
        <v>0</v>
      </c>
      <c r="C369" s="104"/>
      <c r="D369" s="104">
        <v>0</v>
      </c>
    </row>
    <row r="370" spans="1:4" ht="24.75" customHeight="1">
      <c r="A370" s="102" t="s">
        <v>504</v>
      </c>
      <c r="B370" s="103">
        <v>2685</v>
      </c>
      <c r="C370" s="104"/>
      <c r="D370" s="104">
        <v>2685</v>
      </c>
    </row>
    <row r="371" spans="1:4" ht="24.75" customHeight="1">
      <c r="A371" s="102" t="s">
        <v>505</v>
      </c>
      <c r="B371" s="103">
        <v>1471</v>
      </c>
      <c r="C371" s="104"/>
      <c r="D371" s="104">
        <v>1471</v>
      </c>
    </row>
    <row r="372" spans="1:4" ht="24.75" customHeight="1">
      <c r="A372" s="102" t="s">
        <v>506</v>
      </c>
      <c r="B372" s="103">
        <v>368</v>
      </c>
      <c r="C372" s="104"/>
      <c r="D372" s="104">
        <v>368</v>
      </c>
    </row>
    <row r="373" spans="1:4" ht="24.75" customHeight="1">
      <c r="A373" s="102" t="s">
        <v>507</v>
      </c>
      <c r="B373" s="103">
        <v>0</v>
      </c>
      <c r="C373" s="104"/>
      <c r="D373" s="104">
        <v>0</v>
      </c>
    </row>
    <row r="374" spans="1:4" ht="24.75" customHeight="1">
      <c r="A374" s="102" t="s">
        <v>508</v>
      </c>
      <c r="B374" s="103">
        <v>233</v>
      </c>
      <c r="C374" s="104"/>
      <c r="D374" s="104">
        <v>233</v>
      </c>
    </row>
    <row r="375" spans="1:4" ht="24.75" customHeight="1">
      <c r="A375" s="102" t="s">
        <v>509</v>
      </c>
      <c r="B375" s="103">
        <v>135</v>
      </c>
      <c r="C375" s="104"/>
      <c r="D375" s="104">
        <v>135</v>
      </c>
    </row>
    <row r="376" spans="1:4" ht="24.75" customHeight="1">
      <c r="A376" s="102" t="s">
        <v>510</v>
      </c>
      <c r="B376" s="103">
        <v>5005</v>
      </c>
      <c r="C376" s="104"/>
      <c r="D376" s="104">
        <v>5005</v>
      </c>
    </row>
    <row r="377" spans="1:4" ht="24.75" customHeight="1">
      <c r="A377" s="102" t="s">
        <v>511</v>
      </c>
      <c r="B377" s="103">
        <v>1029</v>
      </c>
      <c r="C377" s="104"/>
      <c r="D377" s="104">
        <v>1029</v>
      </c>
    </row>
    <row r="378" spans="1:4" ht="24.75" customHeight="1">
      <c r="A378" s="102" t="s">
        <v>512</v>
      </c>
      <c r="B378" s="103">
        <v>1573</v>
      </c>
      <c r="C378" s="104"/>
      <c r="D378" s="104">
        <v>1573</v>
      </c>
    </row>
    <row r="379" spans="1:4" ht="24.75" customHeight="1">
      <c r="A379" s="102" t="s">
        <v>513</v>
      </c>
      <c r="B379" s="103">
        <v>950</v>
      </c>
      <c r="C379" s="104"/>
      <c r="D379" s="104">
        <v>950</v>
      </c>
    </row>
    <row r="380" spans="1:4" ht="24.75" customHeight="1">
      <c r="A380" s="102" t="s">
        <v>514</v>
      </c>
      <c r="B380" s="103">
        <v>0</v>
      </c>
      <c r="C380" s="104"/>
      <c r="D380" s="104">
        <v>0</v>
      </c>
    </row>
    <row r="381" spans="1:4" ht="24.75" customHeight="1">
      <c r="A381" s="102" t="s">
        <v>515</v>
      </c>
      <c r="B381" s="103">
        <v>1453</v>
      </c>
      <c r="C381" s="104"/>
      <c r="D381" s="104">
        <v>1453</v>
      </c>
    </row>
    <row r="382" spans="1:4" ht="24.75" customHeight="1">
      <c r="A382" s="102" t="s">
        <v>516</v>
      </c>
      <c r="B382" s="103">
        <v>0</v>
      </c>
      <c r="C382" s="104"/>
      <c r="D382" s="104">
        <v>0</v>
      </c>
    </row>
    <row r="383" spans="1:4" ht="24.75" customHeight="1">
      <c r="A383" s="102" t="s">
        <v>517</v>
      </c>
      <c r="B383" s="103">
        <v>0</v>
      </c>
      <c r="C383" s="104"/>
      <c r="D383" s="104">
        <v>0</v>
      </c>
    </row>
    <row r="384" spans="1:4" ht="24.75" customHeight="1">
      <c r="A384" s="102" t="s">
        <v>518</v>
      </c>
      <c r="B384" s="103">
        <v>477</v>
      </c>
      <c r="C384" s="104"/>
      <c r="D384" s="104">
        <v>477</v>
      </c>
    </row>
    <row r="385" spans="1:4" ht="24.75" customHeight="1">
      <c r="A385" s="102" t="s">
        <v>519</v>
      </c>
      <c r="B385" s="103">
        <v>309</v>
      </c>
      <c r="C385" s="104"/>
      <c r="D385" s="104">
        <v>309</v>
      </c>
    </row>
    <row r="386" spans="1:4" ht="24.75" customHeight="1">
      <c r="A386" s="102" t="s">
        <v>520</v>
      </c>
      <c r="B386" s="103">
        <v>92</v>
      </c>
      <c r="C386" s="104"/>
      <c r="D386" s="104">
        <v>92</v>
      </c>
    </row>
    <row r="387" spans="1:4" ht="24.75" customHeight="1">
      <c r="A387" s="102" t="s">
        <v>521</v>
      </c>
      <c r="B387" s="103">
        <v>76</v>
      </c>
      <c r="C387" s="104"/>
      <c r="D387" s="104">
        <v>76</v>
      </c>
    </row>
    <row r="388" spans="1:4" ht="24.75" customHeight="1">
      <c r="A388" s="102" t="s">
        <v>522</v>
      </c>
      <c r="B388" s="103">
        <v>50</v>
      </c>
      <c r="C388" s="104"/>
      <c r="D388" s="104">
        <v>50</v>
      </c>
    </row>
    <row r="389" spans="1:4" ht="24.75" customHeight="1">
      <c r="A389" s="102" t="s">
        <v>523</v>
      </c>
      <c r="B389" s="103">
        <v>50</v>
      </c>
      <c r="C389" s="104"/>
      <c r="D389" s="104">
        <v>50</v>
      </c>
    </row>
    <row r="390" spans="1:4" ht="24.75" customHeight="1">
      <c r="A390" s="102" t="s">
        <v>524</v>
      </c>
      <c r="B390" s="103">
        <v>991</v>
      </c>
      <c r="C390" s="104"/>
      <c r="D390" s="104">
        <v>991</v>
      </c>
    </row>
    <row r="391" spans="1:4" ht="24.75" customHeight="1">
      <c r="A391" s="102" t="s">
        <v>525</v>
      </c>
      <c r="B391" s="103">
        <v>991</v>
      </c>
      <c r="C391" s="104"/>
      <c r="D391" s="104">
        <v>991</v>
      </c>
    </row>
    <row r="392" spans="1:4" ht="24.75" customHeight="1">
      <c r="A392" s="102" t="s">
        <v>526</v>
      </c>
      <c r="B392" s="103">
        <v>415020</v>
      </c>
      <c r="C392" s="104"/>
      <c r="D392" s="104">
        <v>415020</v>
      </c>
    </row>
    <row r="393" spans="1:4" ht="24.75" customHeight="1">
      <c r="A393" s="102" t="s">
        <v>527</v>
      </c>
      <c r="B393" s="103">
        <v>415020</v>
      </c>
      <c r="C393" s="104"/>
      <c r="D393" s="104">
        <v>415020</v>
      </c>
    </row>
    <row r="394" spans="1:4" ht="24.75" customHeight="1">
      <c r="A394" s="102" t="s">
        <v>528</v>
      </c>
      <c r="B394" s="103">
        <v>11353</v>
      </c>
      <c r="C394" s="104"/>
      <c r="D394" s="104">
        <v>11353</v>
      </c>
    </row>
    <row r="395" spans="1:4" ht="24.75" customHeight="1">
      <c r="A395" s="102" t="s">
        <v>529</v>
      </c>
      <c r="B395" s="103">
        <v>11353</v>
      </c>
      <c r="C395" s="104"/>
      <c r="D395" s="104">
        <v>11353</v>
      </c>
    </row>
    <row r="396" spans="1:4" ht="24.75" customHeight="1">
      <c r="A396" s="102" t="s">
        <v>530</v>
      </c>
      <c r="B396" s="103">
        <v>220873</v>
      </c>
      <c r="C396" s="104">
        <v>15800</v>
      </c>
      <c r="D396" s="104">
        <v>236673</v>
      </c>
    </row>
    <row r="397" spans="1:4" ht="24.75" customHeight="1">
      <c r="A397" s="102" t="s">
        <v>531</v>
      </c>
      <c r="B397" s="103">
        <v>3099</v>
      </c>
      <c r="C397" s="104"/>
      <c r="D397" s="104">
        <v>3099</v>
      </c>
    </row>
    <row r="398" spans="1:4" ht="24.75" customHeight="1">
      <c r="A398" s="102" t="s">
        <v>532</v>
      </c>
      <c r="B398" s="103">
        <v>2365</v>
      </c>
      <c r="C398" s="104"/>
      <c r="D398" s="104">
        <v>2365</v>
      </c>
    </row>
    <row r="399" spans="1:4" ht="24.75" customHeight="1">
      <c r="A399" s="102" t="s">
        <v>533</v>
      </c>
      <c r="B399" s="103">
        <v>49</v>
      </c>
      <c r="C399" s="104"/>
      <c r="D399" s="104">
        <v>49</v>
      </c>
    </row>
    <row r="400" spans="1:4" ht="24.75" customHeight="1">
      <c r="A400" s="102" t="s">
        <v>534</v>
      </c>
      <c r="B400" s="103">
        <v>685</v>
      </c>
      <c r="C400" s="104"/>
      <c r="D400" s="104">
        <v>685</v>
      </c>
    </row>
    <row r="401" spans="1:4" ht="24.75" customHeight="1">
      <c r="A401" s="102" t="s">
        <v>535</v>
      </c>
      <c r="B401" s="103">
        <v>45732</v>
      </c>
      <c r="C401" s="104">
        <v>15800</v>
      </c>
      <c r="D401" s="104">
        <v>61532</v>
      </c>
    </row>
    <row r="402" spans="1:4" ht="24.75" customHeight="1">
      <c r="A402" s="102" t="s">
        <v>536</v>
      </c>
      <c r="B402" s="103">
        <v>26563</v>
      </c>
      <c r="C402" s="104">
        <v>3000</v>
      </c>
      <c r="D402" s="104">
        <v>29563</v>
      </c>
    </row>
    <row r="403" spans="1:4" ht="24.75" customHeight="1">
      <c r="A403" s="102" t="s">
        <v>537</v>
      </c>
      <c r="B403" s="103">
        <v>3327</v>
      </c>
      <c r="C403" s="104"/>
      <c r="D403" s="104">
        <v>3327</v>
      </c>
    </row>
    <row r="404" spans="1:4" ht="24.75" customHeight="1">
      <c r="A404" s="102" t="s">
        <v>538</v>
      </c>
      <c r="B404" s="103">
        <v>7594</v>
      </c>
      <c r="C404" s="104">
        <v>4000</v>
      </c>
      <c r="D404" s="104">
        <v>11594</v>
      </c>
    </row>
    <row r="405" spans="1:4" ht="24.75" customHeight="1">
      <c r="A405" s="102" t="s">
        <v>539</v>
      </c>
      <c r="B405" s="103"/>
      <c r="C405" s="104">
        <v>8800</v>
      </c>
      <c r="D405" s="104">
        <v>8800</v>
      </c>
    </row>
    <row r="406" spans="1:4" ht="24.75" customHeight="1">
      <c r="A406" s="102" t="s">
        <v>540</v>
      </c>
      <c r="B406" s="103">
        <v>7126</v>
      </c>
      <c r="C406" s="104"/>
      <c r="D406" s="104">
        <v>7126</v>
      </c>
    </row>
    <row r="407" spans="1:4" ht="24.75" customHeight="1">
      <c r="A407" s="102" t="s">
        <v>541</v>
      </c>
      <c r="B407" s="103">
        <v>1122</v>
      </c>
      <c r="C407" s="104"/>
      <c r="D407" s="104">
        <v>1122</v>
      </c>
    </row>
    <row r="408" spans="1:4" ht="24.75" customHeight="1">
      <c r="A408" s="102" t="s">
        <v>542</v>
      </c>
      <c r="B408" s="103">
        <v>0</v>
      </c>
      <c r="C408" s="104"/>
      <c r="D408" s="104">
        <v>0</v>
      </c>
    </row>
    <row r="409" spans="1:4" ht="24.75" customHeight="1">
      <c r="A409" s="102" t="s">
        <v>543</v>
      </c>
      <c r="B409" s="103">
        <v>0</v>
      </c>
      <c r="C409" s="104"/>
      <c r="D409" s="104">
        <v>0</v>
      </c>
    </row>
    <row r="410" spans="1:4" ht="24.75" customHeight="1">
      <c r="A410" s="102" t="s">
        <v>544</v>
      </c>
      <c r="B410" s="103">
        <v>34062</v>
      </c>
      <c r="C410" s="104"/>
      <c r="D410" s="104">
        <v>34062</v>
      </c>
    </row>
    <row r="411" spans="1:4" ht="24.75" customHeight="1">
      <c r="A411" s="102" t="s">
        <v>545</v>
      </c>
      <c r="B411" s="103">
        <v>7037</v>
      </c>
      <c r="C411" s="104"/>
      <c r="D411" s="104">
        <v>7037</v>
      </c>
    </row>
    <row r="412" spans="1:4" ht="24.75" customHeight="1">
      <c r="A412" s="102" t="s">
        <v>546</v>
      </c>
      <c r="B412" s="103">
        <v>563</v>
      </c>
      <c r="C412" s="104"/>
      <c r="D412" s="104">
        <v>563</v>
      </c>
    </row>
    <row r="413" spans="1:4" ht="24.75" customHeight="1">
      <c r="A413" s="102" t="s">
        <v>547</v>
      </c>
      <c r="B413" s="103">
        <v>6863</v>
      </c>
      <c r="C413" s="104"/>
      <c r="D413" s="104">
        <v>6863</v>
      </c>
    </row>
    <row r="414" spans="1:4" ht="24.75" customHeight="1">
      <c r="A414" s="102" t="s">
        <v>548</v>
      </c>
      <c r="B414" s="103">
        <v>216</v>
      </c>
      <c r="C414" s="104"/>
      <c r="D414" s="104">
        <v>216</v>
      </c>
    </row>
    <row r="415" spans="1:4" ht="24.75" customHeight="1">
      <c r="A415" s="102" t="s">
        <v>549</v>
      </c>
      <c r="B415" s="103">
        <v>8526</v>
      </c>
      <c r="C415" s="104"/>
      <c r="D415" s="104">
        <v>8526</v>
      </c>
    </row>
    <row r="416" spans="1:4" ht="24.75" customHeight="1">
      <c r="A416" s="102" t="s">
        <v>550</v>
      </c>
      <c r="B416" s="103">
        <v>10</v>
      </c>
      <c r="C416" s="104"/>
      <c r="D416" s="104">
        <v>10</v>
      </c>
    </row>
    <row r="417" spans="1:4" ht="24.75" customHeight="1">
      <c r="A417" s="102" t="s">
        <v>551</v>
      </c>
      <c r="B417" s="103">
        <v>202</v>
      </c>
      <c r="C417" s="104"/>
      <c r="D417" s="104">
        <v>202</v>
      </c>
    </row>
    <row r="418" spans="1:4" ht="24.75" customHeight="1">
      <c r="A418" s="102" t="s">
        <v>552</v>
      </c>
      <c r="B418" s="103">
        <v>10336</v>
      </c>
      <c r="C418" s="104"/>
      <c r="D418" s="104">
        <v>10336</v>
      </c>
    </row>
    <row r="419" spans="1:4" ht="24.75" customHeight="1">
      <c r="A419" s="102" t="s">
        <v>553</v>
      </c>
      <c r="B419" s="103">
        <v>148</v>
      </c>
      <c r="C419" s="104"/>
      <c r="D419" s="104">
        <v>148</v>
      </c>
    </row>
    <row r="420" spans="1:4" ht="24.75" customHeight="1">
      <c r="A420" s="102" t="s">
        <v>554</v>
      </c>
      <c r="B420" s="103">
        <v>161</v>
      </c>
      <c r="C420" s="104"/>
      <c r="D420" s="104">
        <v>161</v>
      </c>
    </row>
    <row r="421" spans="1:4" ht="24.75" customHeight="1">
      <c r="A421" s="102" t="s">
        <v>555</v>
      </c>
      <c r="B421" s="103">
        <v>116</v>
      </c>
      <c r="C421" s="104"/>
      <c r="D421" s="104">
        <v>116</v>
      </c>
    </row>
    <row r="422" spans="1:4" ht="24.75" customHeight="1">
      <c r="A422" s="102" t="s">
        <v>556</v>
      </c>
      <c r="B422" s="103">
        <v>116</v>
      </c>
      <c r="C422" s="104"/>
      <c r="D422" s="104">
        <v>116</v>
      </c>
    </row>
    <row r="423" spans="1:4" ht="24.75" customHeight="1">
      <c r="A423" s="102" t="s">
        <v>557</v>
      </c>
      <c r="B423" s="103">
        <v>3184</v>
      </c>
      <c r="C423" s="104"/>
      <c r="D423" s="104">
        <v>3184</v>
      </c>
    </row>
    <row r="424" spans="1:4" ht="24.75" customHeight="1">
      <c r="A424" s="102" t="s">
        <v>558</v>
      </c>
      <c r="B424" s="103">
        <v>82</v>
      </c>
      <c r="C424" s="104"/>
      <c r="D424" s="104">
        <v>82</v>
      </c>
    </row>
    <row r="425" spans="1:4" ht="24.75" customHeight="1">
      <c r="A425" s="102" t="s">
        <v>559</v>
      </c>
      <c r="B425" s="103">
        <v>3102</v>
      </c>
      <c r="C425" s="104"/>
      <c r="D425" s="104">
        <v>3102</v>
      </c>
    </row>
    <row r="426" spans="1:4" ht="24.75" customHeight="1">
      <c r="A426" s="102" t="s">
        <v>560</v>
      </c>
      <c r="B426" s="103">
        <v>42994</v>
      </c>
      <c r="C426" s="104"/>
      <c r="D426" s="104">
        <v>42994</v>
      </c>
    </row>
    <row r="427" spans="1:4" ht="24.75" customHeight="1">
      <c r="A427" s="102" t="s">
        <v>561</v>
      </c>
      <c r="B427" s="103">
        <v>22674</v>
      </c>
      <c r="C427" s="104"/>
      <c r="D427" s="104">
        <v>22674</v>
      </c>
    </row>
    <row r="428" spans="1:4" ht="24.75" customHeight="1">
      <c r="A428" s="102" t="s">
        <v>562</v>
      </c>
      <c r="B428" s="103">
        <v>656</v>
      </c>
      <c r="C428" s="104"/>
      <c r="D428" s="104">
        <v>656</v>
      </c>
    </row>
    <row r="429" spans="1:4" ht="24.75" customHeight="1">
      <c r="A429" s="102" t="s">
        <v>563</v>
      </c>
      <c r="B429" s="103">
        <v>956</v>
      </c>
      <c r="C429" s="104"/>
      <c r="D429" s="104">
        <v>956</v>
      </c>
    </row>
    <row r="430" spans="1:4" ht="24.75" customHeight="1">
      <c r="A430" s="102" t="s">
        <v>564</v>
      </c>
      <c r="B430" s="103">
        <v>5115</v>
      </c>
      <c r="C430" s="104"/>
      <c r="D430" s="104">
        <v>5115</v>
      </c>
    </row>
    <row r="431" spans="1:4" ht="24.75" customHeight="1">
      <c r="A431" s="102" t="s">
        <v>565</v>
      </c>
      <c r="B431" s="103">
        <v>6180</v>
      </c>
      <c r="C431" s="104"/>
      <c r="D431" s="104">
        <v>6180</v>
      </c>
    </row>
    <row r="432" spans="1:4" ht="24.75" customHeight="1">
      <c r="A432" s="102" t="s">
        <v>566</v>
      </c>
      <c r="B432" s="103">
        <v>7413</v>
      </c>
      <c r="C432" s="104"/>
      <c r="D432" s="104">
        <v>7413</v>
      </c>
    </row>
    <row r="433" spans="1:4" ht="24.75" customHeight="1">
      <c r="A433" s="102" t="s">
        <v>567</v>
      </c>
      <c r="B433" s="103">
        <v>86624</v>
      </c>
      <c r="C433" s="104"/>
      <c r="D433" s="104">
        <v>86624</v>
      </c>
    </row>
    <row r="434" spans="1:4" ht="24.75" customHeight="1">
      <c r="A434" s="102" t="s">
        <v>568</v>
      </c>
      <c r="B434" s="103">
        <v>10485</v>
      </c>
      <c r="C434" s="104"/>
      <c r="D434" s="104">
        <v>10485</v>
      </c>
    </row>
    <row r="435" spans="1:4" ht="24.75" customHeight="1">
      <c r="A435" s="102" t="s">
        <v>569</v>
      </c>
      <c r="B435" s="103">
        <v>8858</v>
      </c>
      <c r="C435" s="104"/>
      <c r="D435" s="104">
        <v>8858</v>
      </c>
    </row>
    <row r="436" spans="1:4" ht="24.75" customHeight="1">
      <c r="A436" s="102" t="s">
        <v>570</v>
      </c>
      <c r="B436" s="103">
        <v>52473</v>
      </c>
      <c r="C436" s="104"/>
      <c r="D436" s="104">
        <v>52473</v>
      </c>
    </row>
    <row r="437" spans="1:4" ht="24.75" customHeight="1">
      <c r="A437" s="102" t="s">
        <v>571</v>
      </c>
      <c r="B437" s="103">
        <v>14808</v>
      </c>
      <c r="C437" s="104"/>
      <c r="D437" s="104">
        <v>14808</v>
      </c>
    </row>
    <row r="438" spans="1:4" ht="24.75" customHeight="1">
      <c r="A438" s="102" t="s">
        <v>572</v>
      </c>
      <c r="B438" s="103">
        <v>0</v>
      </c>
      <c r="C438" s="104"/>
      <c r="D438" s="104">
        <v>0</v>
      </c>
    </row>
    <row r="439" spans="1:4" ht="24.75" customHeight="1">
      <c r="A439" s="102" t="s">
        <v>573</v>
      </c>
      <c r="B439" s="103">
        <v>0</v>
      </c>
      <c r="C439" s="104"/>
      <c r="D439" s="104">
        <v>0</v>
      </c>
    </row>
    <row r="440" spans="1:4" ht="24.75" customHeight="1">
      <c r="A440" s="102" t="s">
        <v>574</v>
      </c>
      <c r="B440" s="103">
        <v>5062</v>
      </c>
      <c r="C440" s="104"/>
      <c r="D440" s="104">
        <v>5062</v>
      </c>
    </row>
    <row r="441" spans="1:4" ht="24.75" customHeight="1">
      <c r="A441" s="102" t="s">
        <v>575</v>
      </c>
      <c r="B441" s="103">
        <v>5062</v>
      </c>
      <c r="C441" s="104"/>
      <c r="D441" s="104">
        <v>5062</v>
      </c>
    </row>
    <row r="442" spans="1:4" ht="24.75" customHeight="1">
      <c r="A442" s="102" t="s">
        <v>576</v>
      </c>
      <c r="B442" s="103">
        <v>32149</v>
      </c>
      <c r="C442" s="104"/>
      <c r="D442" s="104">
        <v>32149</v>
      </c>
    </row>
    <row r="443" spans="1:4" ht="24.75" customHeight="1">
      <c r="A443" s="102" t="s">
        <v>577</v>
      </c>
      <c r="B443" s="103">
        <v>4485</v>
      </c>
      <c r="C443" s="104"/>
      <c r="D443" s="104">
        <v>4485</v>
      </c>
    </row>
    <row r="444" spans="1:4" ht="24.75" customHeight="1">
      <c r="A444" s="102" t="s">
        <v>578</v>
      </c>
      <c r="B444" s="103">
        <v>2088</v>
      </c>
      <c r="C444" s="104"/>
      <c r="D444" s="104">
        <v>2088</v>
      </c>
    </row>
    <row r="445" spans="1:4" ht="24.75" customHeight="1">
      <c r="A445" s="102" t="s">
        <v>579</v>
      </c>
      <c r="B445" s="103">
        <v>340</v>
      </c>
      <c r="C445" s="104"/>
      <c r="D445" s="104">
        <v>340</v>
      </c>
    </row>
    <row r="446" spans="1:4" ht="24.75" customHeight="1">
      <c r="A446" s="102" t="s">
        <v>580</v>
      </c>
      <c r="B446" s="103">
        <v>275</v>
      </c>
      <c r="C446" s="104"/>
      <c r="D446" s="104">
        <v>275</v>
      </c>
    </row>
    <row r="447" spans="1:4" ht="24.75" customHeight="1">
      <c r="A447" s="102" t="s">
        <v>581</v>
      </c>
      <c r="B447" s="103">
        <v>1782</v>
      </c>
      <c r="C447" s="104"/>
      <c r="D447" s="104">
        <v>1782</v>
      </c>
    </row>
    <row r="448" spans="1:4" ht="24.75" customHeight="1">
      <c r="A448" s="102" t="s">
        <v>582</v>
      </c>
      <c r="B448" s="103">
        <v>4385</v>
      </c>
      <c r="C448" s="104"/>
      <c r="D448" s="104">
        <v>4385</v>
      </c>
    </row>
    <row r="449" spans="1:4" ht="24.75" customHeight="1">
      <c r="A449" s="102" t="s">
        <v>583</v>
      </c>
      <c r="B449" s="103">
        <v>494</v>
      </c>
      <c r="C449" s="104"/>
      <c r="D449" s="104">
        <v>494</v>
      </c>
    </row>
    <row r="450" spans="1:4" ht="24.75" customHeight="1">
      <c r="A450" s="102" t="s">
        <v>584</v>
      </c>
      <c r="B450" s="103">
        <v>1497</v>
      </c>
      <c r="C450" s="104"/>
      <c r="D450" s="104">
        <v>1497</v>
      </c>
    </row>
    <row r="451" spans="1:4" ht="24.75" customHeight="1">
      <c r="A451" s="102" t="s">
        <v>585</v>
      </c>
      <c r="B451" s="103">
        <v>2394</v>
      </c>
      <c r="C451" s="104"/>
      <c r="D451" s="104">
        <v>2394</v>
      </c>
    </row>
    <row r="452" spans="1:4" ht="24.75" customHeight="1">
      <c r="A452" s="102" t="s">
        <v>586</v>
      </c>
      <c r="B452" s="103">
        <v>3342</v>
      </c>
      <c r="C452" s="104"/>
      <c r="D452" s="104">
        <v>3342</v>
      </c>
    </row>
    <row r="453" spans="1:4" ht="24.75" customHeight="1">
      <c r="A453" s="102" t="s">
        <v>587</v>
      </c>
      <c r="B453" s="103">
        <v>0</v>
      </c>
      <c r="C453" s="104"/>
      <c r="D453" s="104">
        <v>0</v>
      </c>
    </row>
    <row r="454" spans="1:4" ht="24.75" customHeight="1">
      <c r="A454" s="102" t="s">
        <v>588</v>
      </c>
      <c r="B454" s="103">
        <v>0</v>
      </c>
      <c r="C454" s="104"/>
      <c r="D454" s="104">
        <v>0</v>
      </c>
    </row>
    <row r="455" spans="1:4" ht="24.75" customHeight="1">
      <c r="A455" s="102" t="s">
        <v>589</v>
      </c>
      <c r="B455" s="103">
        <v>70</v>
      </c>
      <c r="C455" s="104"/>
      <c r="D455" s="104">
        <v>70</v>
      </c>
    </row>
    <row r="456" spans="1:4" ht="24.75" customHeight="1">
      <c r="A456" s="102" t="s">
        <v>590</v>
      </c>
      <c r="B456" s="103">
        <v>19</v>
      </c>
      <c r="C456" s="104"/>
      <c r="D456" s="104">
        <v>19</v>
      </c>
    </row>
    <row r="457" spans="1:4" ht="24.75" customHeight="1">
      <c r="A457" s="102" t="s">
        <v>591</v>
      </c>
      <c r="B457" s="103">
        <v>3253</v>
      </c>
      <c r="C457" s="104"/>
      <c r="D457" s="104">
        <v>3253</v>
      </c>
    </row>
    <row r="458" spans="1:4" ht="24.75" customHeight="1">
      <c r="A458" s="102" t="s">
        <v>592</v>
      </c>
      <c r="B458" s="103">
        <v>478</v>
      </c>
      <c r="C458" s="104"/>
      <c r="D458" s="104">
        <v>478</v>
      </c>
    </row>
    <row r="459" spans="1:4" ht="24.75" customHeight="1">
      <c r="A459" s="102" t="s">
        <v>593</v>
      </c>
      <c r="B459" s="103">
        <v>17</v>
      </c>
      <c r="C459" s="104"/>
      <c r="D459" s="104">
        <v>17</v>
      </c>
    </row>
    <row r="460" spans="1:4" ht="24.75" customHeight="1">
      <c r="A460" s="102" t="s">
        <v>594</v>
      </c>
      <c r="B460" s="103">
        <v>425</v>
      </c>
      <c r="C460" s="104"/>
      <c r="D460" s="104">
        <v>425</v>
      </c>
    </row>
    <row r="461" spans="1:4" ht="24.75" customHeight="1">
      <c r="A461" s="102" t="s">
        <v>595</v>
      </c>
      <c r="B461" s="103">
        <v>36</v>
      </c>
      <c r="C461" s="104"/>
      <c r="D461" s="104">
        <v>36</v>
      </c>
    </row>
    <row r="462" spans="1:4" ht="24.75" customHeight="1">
      <c r="A462" s="102" t="s">
        <v>596</v>
      </c>
      <c r="B462" s="103">
        <v>12594</v>
      </c>
      <c r="C462" s="104"/>
      <c r="D462" s="104">
        <v>12594</v>
      </c>
    </row>
    <row r="463" spans="1:4" ht="24.75" customHeight="1">
      <c r="A463" s="102" t="s">
        <v>597</v>
      </c>
      <c r="B463" s="103">
        <v>2523</v>
      </c>
      <c r="C463" s="104"/>
      <c r="D463" s="104">
        <v>2523</v>
      </c>
    </row>
    <row r="464" spans="1:4" ht="24.75" customHeight="1">
      <c r="A464" s="102" t="s">
        <v>598</v>
      </c>
      <c r="B464" s="103">
        <v>10071</v>
      </c>
      <c r="C464" s="104"/>
      <c r="D464" s="104">
        <v>10071</v>
      </c>
    </row>
    <row r="465" spans="1:4" ht="24.75" customHeight="1">
      <c r="A465" s="102" t="s">
        <v>599</v>
      </c>
      <c r="B465" s="103">
        <v>4196</v>
      </c>
      <c r="C465" s="104"/>
      <c r="D465" s="104">
        <v>4196</v>
      </c>
    </row>
    <row r="466" spans="1:4" ht="24.75" customHeight="1">
      <c r="A466" s="102" t="s">
        <v>600</v>
      </c>
      <c r="B466" s="103">
        <v>4196</v>
      </c>
      <c r="C466" s="104"/>
      <c r="D466" s="104">
        <v>4196</v>
      </c>
    </row>
    <row r="467" spans="1:4" ht="24.75" customHeight="1">
      <c r="A467" s="102" t="s">
        <v>601</v>
      </c>
      <c r="B467" s="103">
        <v>973</v>
      </c>
      <c r="C467" s="104"/>
      <c r="D467" s="104">
        <v>973</v>
      </c>
    </row>
    <row r="468" spans="1:4" ht="24.75" customHeight="1">
      <c r="A468" s="102" t="s">
        <v>602</v>
      </c>
      <c r="B468" s="103">
        <v>665</v>
      </c>
      <c r="C468" s="104"/>
      <c r="D468" s="104">
        <v>665</v>
      </c>
    </row>
    <row r="469" spans="1:4" ht="24.75" customHeight="1">
      <c r="A469" s="102" t="s">
        <v>603</v>
      </c>
      <c r="B469" s="103">
        <v>308</v>
      </c>
      <c r="C469" s="104"/>
      <c r="D469" s="104">
        <v>308</v>
      </c>
    </row>
    <row r="470" spans="1:4" ht="24.75" customHeight="1">
      <c r="A470" s="102" t="s">
        <v>604</v>
      </c>
      <c r="B470" s="103">
        <v>696</v>
      </c>
      <c r="C470" s="104"/>
      <c r="D470" s="104">
        <v>696</v>
      </c>
    </row>
    <row r="471" spans="1:4" ht="24.75" customHeight="1">
      <c r="A471" s="102" t="s">
        <v>605</v>
      </c>
      <c r="B471" s="103">
        <v>486</v>
      </c>
      <c r="C471" s="104"/>
      <c r="D471" s="104">
        <v>486</v>
      </c>
    </row>
    <row r="472" spans="1:4" ht="24.75" customHeight="1">
      <c r="A472" s="102" t="s">
        <v>606</v>
      </c>
      <c r="B472" s="103">
        <v>210</v>
      </c>
      <c r="C472" s="104"/>
      <c r="D472" s="104">
        <v>210</v>
      </c>
    </row>
    <row r="473" spans="1:4" ht="24.75" customHeight="1">
      <c r="A473" s="102" t="s">
        <v>607</v>
      </c>
      <c r="B473" s="103">
        <v>1000</v>
      </c>
      <c r="C473" s="104"/>
      <c r="D473" s="104">
        <v>1000</v>
      </c>
    </row>
    <row r="474" spans="1:4" ht="24.75" customHeight="1">
      <c r="A474" s="102" t="s">
        <v>608</v>
      </c>
      <c r="B474" s="103">
        <v>1000</v>
      </c>
      <c r="C474" s="104"/>
      <c r="D474" s="104">
        <v>1000</v>
      </c>
    </row>
    <row r="475" spans="1:4" ht="24.75" customHeight="1">
      <c r="A475" s="102" t="s">
        <v>609</v>
      </c>
      <c r="B475" s="103">
        <v>5226</v>
      </c>
      <c r="C475" s="104"/>
      <c r="D475" s="104">
        <v>5226</v>
      </c>
    </row>
    <row r="476" spans="1:4" ht="24.75" customHeight="1">
      <c r="A476" s="102" t="s">
        <v>610</v>
      </c>
      <c r="B476" s="103">
        <v>4560</v>
      </c>
      <c r="C476" s="104"/>
      <c r="D476" s="104">
        <v>4560</v>
      </c>
    </row>
    <row r="477" spans="1:4" ht="24.75" customHeight="1">
      <c r="A477" s="102" t="s">
        <v>611</v>
      </c>
      <c r="B477" s="103">
        <v>2507</v>
      </c>
      <c r="C477" s="104"/>
      <c r="D477" s="104">
        <v>2507</v>
      </c>
    </row>
    <row r="478" spans="1:4" ht="24.75" customHeight="1">
      <c r="A478" s="102" t="s">
        <v>612</v>
      </c>
      <c r="B478" s="103">
        <v>11</v>
      </c>
      <c r="C478" s="104"/>
      <c r="D478" s="104">
        <v>11</v>
      </c>
    </row>
    <row r="479" spans="1:4" ht="24.75" customHeight="1">
      <c r="A479" s="102" t="s">
        <v>613</v>
      </c>
      <c r="B479" s="103">
        <v>140</v>
      </c>
      <c r="C479" s="104"/>
      <c r="D479" s="104">
        <v>140</v>
      </c>
    </row>
    <row r="480" spans="1:4" ht="24.75" customHeight="1">
      <c r="A480" s="102" t="s">
        <v>614</v>
      </c>
      <c r="B480" s="103">
        <v>680</v>
      </c>
      <c r="C480" s="104"/>
      <c r="D480" s="104">
        <v>680</v>
      </c>
    </row>
    <row r="481" spans="1:4" ht="24.75" customHeight="1">
      <c r="A481" s="102" t="s">
        <v>615</v>
      </c>
      <c r="B481" s="103">
        <v>153</v>
      </c>
      <c r="C481" s="104"/>
      <c r="D481" s="104">
        <v>153</v>
      </c>
    </row>
    <row r="482" spans="1:4" ht="24.75" customHeight="1">
      <c r="A482" s="102" t="s">
        <v>616</v>
      </c>
      <c r="B482" s="103">
        <v>1069</v>
      </c>
      <c r="C482" s="104"/>
      <c r="D482" s="104">
        <v>1069</v>
      </c>
    </row>
    <row r="483" spans="1:4" ht="24.75" customHeight="1">
      <c r="A483" s="102" t="s">
        <v>617</v>
      </c>
      <c r="B483" s="103">
        <v>129</v>
      </c>
      <c r="C483" s="104"/>
      <c r="D483" s="104">
        <v>129</v>
      </c>
    </row>
    <row r="484" spans="1:4" ht="24.75" customHeight="1">
      <c r="A484" s="102" t="s">
        <v>618</v>
      </c>
      <c r="B484" s="103">
        <v>129</v>
      </c>
      <c r="C484" s="104"/>
      <c r="D484" s="104">
        <v>129</v>
      </c>
    </row>
    <row r="485" spans="1:4" ht="24.75" customHeight="1">
      <c r="A485" s="102" t="s">
        <v>619</v>
      </c>
      <c r="B485" s="103">
        <v>50</v>
      </c>
      <c r="C485" s="104"/>
      <c r="D485" s="104">
        <v>50</v>
      </c>
    </row>
    <row r="486" spans="1:4" ht="24.75" customHeight="1">
      <c r="A486" s="102" t="s">
        <v>620</v>
      </c>
      <c r="B486" s="103">
        <v>50</v>
      </c>
      <c r="C486" s="104"/>
      <c r="D486" s="104">
        <v>50</v>
      </c>
    </row>
    <row r="487" spans="1:4" ht="24.75" customHeight="1">
      <c r="A487" s="102" t="s">
        <v>621</v>
      </c>
      <c r="B487" s="103">
        <v>0</v>
      </c>
      <c r="C487" s="104"/>
      <c r="D487" s="104">
        <v>0</v>
      </c>
    </row>
    <row r="488" spans="1:4" ht="24.75" customHeight="1">
      <c r="A488" s="102" t="s">
        <v>622</v>
      </c>
      <c r="B488" s="103">
        <v>80</v>
      </c>
      <c r="C488" s="104"/>
      <c r="D488" s="104">
        <v>80</v>
      </c>
    </row>
    <row r="489" spans="1:4" ht="24.75" customHeight="1">
      <c r="A489" s="102" t="s">
        <v>623</v>
      </c>
      <c r="B489" s="103">
        <v>80</v>
      </c>
      <c r="C489" s="104"/>
      <c r="D489" s="104">
        <v>80</v>
      </c>
    </row>
    <row r="490" spans="1:4" ht="24.75" customHeight="1">
      <c r="A490" s="102" t="s">
        <v>624</v>
      </c>
      <c r="B490" s="103">
        <v>187</v>
      </c>
      <c r="C490" s="104"/>
      <c r="D490" s="104">
        <v>187</v>
      </c>
    </row>
    <row r="491" spans="1:4" ht="24.75" customHeight="1">
      <c r="A491" s="102" t="s">
        <v>625</v>
      </c>
      <c r="B491" s="103">
        <v>187</v>
      </c>
      <c r="C491" s="104"/>
      <c r="D491" s="104">
        <v>187</v>
      </c>
    </row>
    <row r="492" spans="1:4" ht="24.75" customHeight="1">
      <c r="A492" s="102" t="s">
        <v>626</v>
      </c>
      <c r="B492" s="103">
        <v>220</v>
      </c>
      <c r="C492" s="104"/>
      <c r="D492" s="104">
        <v>220</v>
      </c>
    </row>
    <row r="493" spans="1:4" ht="24.75" customHeight="1">
      <c r="A493" s="102" t="s">
        <v>627</v>
      </c>
      <c r="B493" s="103">
        <v>220</v>
      </c>
      <c r="C493" s="104"/>
      <c r="D493" s="104">
        <v>220</v>
      </c>
    </row>
    <row r="494" spans="1:4" ht="24.75" customHeight="1">
      <c r="A494" s="102" t="s">
        <v>628</v>
      </c>
      <c r="B494" s="103">
        <v>222074</v>
      </c>
      <c r="C494" s="104"/>
      <c r="D494" s="104">
        <v>222074</v>
      </c>
    </row>
    <row r="495" spans="1:4" ht="24.75" customHeight="1">
      <c r="A495" s="102" t="s">
        <v>629</v>
      </c>
      <c r="B495" s="103">
        <v>74096</v>
      </c>
      <c r="C495" s="104"/>
      <c r="D495" s="104">
        <v>74096</v>
      </c>
    </row>
    <row r="496" spans="1:4" ht="24.75" customHeight="1">
      <c r="A496" s="102" t="s">
        <v>630</v>
      </c>
      <c r="B496" s="103">
        <v>4973</v>
      </c>
      <c r="C496" s="104"/>
      <c r="D496" s="104">
        <v>4973</v>
      </c>
    </row>
    <row r="497" spans="1:4" ht="24.75" customHeight="1">
      <c r="A497" s="102" t="s">
        <v>631</v>
      </c>
      <c r="B497" s="103">
        <v>1094</v>
      </c>
      <c r="C497" s="104"/>
      <c r="D497" s="104">
        <v>1094</v>
      </c>
    </row>
    <row r="498" spans="1:4" ht="24.75" customHeight="1">
      <c r="A498" s="102" t="s">
        <v>632</v>
      </c>
      <c r="B498" s="103">
        <v>5432</v>
      </c>
      <c r="C498" s="104"/>
      <c r="D498" s="104">
        <v>5432</v>
      </c>
    </row>
    <row r="499" spans="1:4" ht="24.75" customHeight="1">
      <c r="A499" s="102" t="s">
        <v>633</v>
      </c>
      <c r="B499" s="103">
        <v>21980</v>
      </c>
      <c r="C499" s="104"/>
      <c r="D499" s="104">
        <v>21980</v>
      </c>
    </row>
    <row r="500" spans="1:4" ht="24.75" customHeight="1">
      <c r="A500" s="102" t="s">
        <v>634</v>
      </c>
      <c r="B500" s="103">
        <v>926</v>
      </c>
      <c r="C500" s="104"/>
      <c r="D500" s="104">
        <v>926</v>
      </c>
    </row>
    <row r="501" spans="1:4" ht="24.75" customHeight="1">
      <c r="A501" s="102" t="s">
        <v>635</v>
      </c>
      <c r="B501" s="103">
        <v>4972</v>
      </c>
      <c r="C501" s="104"/>
      <c r="D501" s="104">
        <v>4972</v>
      </c>
    </row>
    <row r="502" spans="1:4" ht="24.75" customHeight="1">
      <c r="A502" s="102" t="s">
        <v>636</v>
      </c>
      <c r="B502" s="103">
        <v>3183</v>
      </c>
      <c r="C502" s="104"/>
      <c r="D502" s="104">
        <v>3183</v>
      </c>
    </row>
    <row r="503" spans="1:4" ht="24.75" customHeight="1">
      <c r="A503" s="102" t="s">
        <v>637</v>
      </c>
      <c r="B503" s="103">
        <v>6057</v>
      </c>
      <c r="C503" s="104"/>
      <c r="D503" s="104">
        <v>6057</v>
      </c>
    </row>
    <row r="504" spans="1:4" ht="24.75" customHeight="1">
      <c r="A504" s="102" t="s">
        <v>638</v>
      </c>
      <c r="B504" s="103">
        <v>1080</v>
      </c>
      <c r="C504" s="104"/>
      <c r="D504" s="104">
        <v>1080</v>
      </c>
    </row>
    <row r="505" spans="1:4" ht="24.75" customHeight="1">
      <c r="A505" s="102" t="s">
        <v>639</v>
      </c>
      <c r="B505" s="103">
        <v>43</v>
      </c>
      <c r="C505" s="104"/>
      <c r="D505" s="104">
        <v>43</v>
      </c>
    </row>
    <row r="506" spans="1:4" ht="24.75" customHeight="1">
      <c r="A506" s="102" t="s">
        <v>640</v>
      </c>
      <c r="B506" s="103">
        <v>2092</v>
      </c>
      <c r="C506" s="104"/>
      <c r="D506" s="104">
        <v>2092</v>
      </c>
    </row>
    <row r="507" spans="1:4" ht="24.75" customHeight="1">
      <c r="A507" s="102" t="s">
        <v>641</v>
      </c>
      <c r="B507" s="103">
        <v>690</v>
      </c>
      <c r="C507" s="104"/>
      <c r="D507" s="104">
        <v>690</v>
      </c>
    </row>
    <row r="508" spans="1:4" ht="24.75" customHeight="1">
      <c r="A508" s="102" t="s">
        <v>642</v>
      </c>
      <c r="B508" s="103">
        <v>5700</v>
      </c>
      <c r="C508" s="104"/>
      <c r="D508" s="104">
        <v>5700</v>
      </c>
    </row>
    <row r="509" spans="1:4" ht="24.75" customHeight="1">
      <c r="A509" s="102" t="s">
        <v>643</v>
      </c>
      <c r="B509" s="103">
        <v>840</v>
      </c>
      <c r="C509" s="104"/>
      <c r="D509" s="104">
        <v>840</v>
      </c>
    </row>
    <row r="510" spans="1:4" ht="24.75" customHeight="1">
      <c r="A510" s="102" t="s">
        <v>644</v>
      </c>
      <c r="B510" s="103">
        <v>210</v>
      </c>
      <c r="C510" s="104"/>
      <c r="D510" s="104">
        <v>210</v>
      </c>
    </row>
    <row r="511" spans="1:4" ht="24.75" customHeight="1">
      <c r="A511" s="102" t="s">
        <v>645</v>
      </c>
      <c r="B511" s="103">
        <v>2793</v>
      </c>
      <c r="C511" s="104"/>
      <c r="D511" s="104">
        <v>2793</v>
      </c>
    </row>
    <row r="512" spans="1:4" ht="24.75" customHeight="1">
      <c r="A512" s="102" t="s">
        <v>646</v>
      </c>
      <c r="B512" s="103">
        <v>0</v>
      </c>
      <c r="C512" s="104"/>
      <c r="D512" s="104">
        <v>0</v>
      </c>
    </row>
    <row r="513" spans="1:4" ht="24.75" customHeight="1">
      <c r="A513" s="102" t="s">
        <v>647</v>
      </c>
      <c r="B513" s="103">
        <v>12031</v>
      </c>
      <c r="C513" s="104"/>
      <c r="D513" s="104">
        <v>12031</v>
      </c>
    </row>
    <row r="514" spans="1:4" ht="24.75" customHeight="1">
      <c r="A514" s="102" t="s">
        <v>648</v>
      </c>
      <c r="B514" s="103">
        <v>55265</v>
      </c>
      <c r="C514" s="104"/>
      <c r="D514" s="104">
        <v>55265</v>
      </c>
    </row>
    <row r="515" spans="1:4" ht="24.75" customHeight="1">
      <c r="A515" s="102" t="s">
        <v>649</v>
      </c>
      <c r="B515" s="103">
        <v>9680</v>
      </c>
      <c r="C515" s="104"/>
      <c r="D515" s="104">
        <v>9680</v>
      </c>
    </row>
    <row r="516" spans="1:4" ht="24.75" customHeight="1">
      <c r="A516" s="102" t="s">
        <v>650</v>
      </c>
      <c r="B516" s="103">
        <v>679</v>
      </c>
      <c r="C516" s="104"/>
      <c r="D516" s="104">
        <v>679</v>
      </c>
    </row>
    <row r="517" spans="1:4" ht="24.75" customHeight="1">
      <c r="A517" s="102" t="s">
        <v>651</v>
      </c>
      <c r="B517" s="103">
        <v>2387</v>
      </c>
      <c r="C517" s="104"/>
      <c r="D517" s="104">
        <v>2387</v>
      </c>
    </row>
    <row r="518" spans="1:4" ht="24.75" customHeight="1">
      <c r="A518" s="102" t="s">
        <v>652</v>
      </c>
      <c r="B518" s="103">
        <v>600</v>
      </c>
      <c r="C518" s="104"/>
      <c r="D518" s="104">
        <v>600</v>
      </c>
    </row>
    <row r="519" spans="1:4" ht="24.75" customHeight="1">
      <c r="A519" s="102" t="s">
        <v>653</v>
      </c>
      <c r="B519" s="103">
        <v>16865</v>
      </c>
      <c r="C519" s="104"/>
      <c r="D519" s="104">
        <v>16865</v>
      </c>
    </row>
    <row r="520" spans="1:4" ht="24.75" customHeight="1">
      <c r="A520" s="102" t="s">
        <v>654</v>
      </c>
      <c r="B520" s="103">
        <v>1631</v>
      </c>
      <c r="C520" s="104"/>
      <c r="D520" s="104">
        <v>1631</v>
      </c>
    </row>
    <row r="521" spans="1:4" ht="24.75" customHeight="1">
      <c r="A521" s="102" t="s">
        <v>655</v>
      </c>
      <c r="B521" s="103">
        <v>121</v>
      </c>
      <c r="C521" s="104"/>
      <c r="D521" s="104">
        <v>121</v>
      </c>
    </row>
    <row r="522" spans="1:4" ht="24.75" customHeight="1">
      <c r="A522" s="102" t="s">
        <v>656</v>
      </c>
      <c r="B522" s="103">
        <v>5831</v>
      </c>
      <c r="C522" s="104"/>
      <c r="D522" s="104">
        <v>5831</v>
      </c>
    </row>
    <row r="523" spans="1:4" ht="24.75" customHeight="1">
      <c r="A523" s="102" t="s">
        <v>657</v>
      </c>
      <c r="B523" s="103">
        <v>21</v>
      </c>
      <c r="C523" s="104"/>
      <c r="D523" s="104">
        <v>21</v>
      </c>
    </row>
    <row r="524" spans="1:4" ht="24.75" customHeight="1">
      <c r="A524" s="102" t="s">
        <v>658</v>
      </c>
      <c r="B524" s="103">
        <v>200</v>
      </c>
      <c r="C524" s="104"/>
      <c r="D524" s="104">
        <v>200</v>
      </c>
    </row>
    <row r="525" spans="1:4" ht="24.75" customHeight="1">
      <c r="A525" s="102" t="s">
        <v>659</v>
      </c>
      <c r="B525" s="103">
        <v>17250</v>
      </c>
      <c r="C525" s="104"/>
      <c r="D525" s="104">
        <v>17250</v>
      </c>
    </row>
    <row r="526" spans="1:4" ht="24.75" customHeight="1">
      <c r="A526" s="102" t="s">
        <v>660</v>
      </c>
      <c r="B526" s="103">
        <v>72131</v>
      </c>
      <c r="C526" s="104"/>
      <c r="D526" s="104">
        <v>72131</v>
      </c>
    </row>
    <row r="527" spans="1:4" ht="24.75" customHeight="1">
      <c r="A527" s="102" t="s">
        <v>661</v>
      </c>
      <c r="B527" s="103">
        <v>1758</v>
      </c>
      <c r="C527" s="104"/>
      <c r="D527" s="104">
        <v>1758</v>
      </c>
    </row>
    <row r="528" spans="1:4" ht="24.75" customHeight="1">
      <c r="A528" s="102" t="s">
        <v>662</v>
      </c>
      <c r="B528" s="103">
        <v>31</v>
      </c>
      <c r="C528" s="104"/>
      <c r="D528" s="104">
        <v>31</v>
      </c>
    </row>
    <row r="529" spans="1:4" ht="24.75" customHeight="1">
      <c r="A529" s="102" t="s">
        <v>663</v>
      </c>
      <c r="B529" s="103">
        <v>2443</v>
      </c>
      <c r="C529" s="104"/>
      <c r="D529" s="104">
        <v>2443</v>
      </c>
    </row>
    <row r="530" spans="1:4" ht="24.75" customHeight="1">
      <c r="A530" s="102" t="s">
        <v>664</v>
      </c>
      <c r="B530" s="103">
        <v>51798</v>
      </c>
      <c r="C530" s="104"/>
      <c r="D530" s="104">
        <v>51798</v>
      </c>
    </row>
    <row r="531" spans="1:4" ht="24.75" customHeight="1">
      <c r="A531" s="102" t="s">
        <v>665</v>
      </c>
      <c r="B531" s="103">
        <v>2211</v>
      </c>
      <c r="C531" s="104"/>
      <c r="D531" s="104">
        <v>2211</v>
      </c>
    </row>
    <row r="532" spans="1:4" ht="24.75" customHeight="1">
      <c r="A532" s="102" t="s">
        <v>666</v>
      </c>
      <c r="B532" s="103">
        <v>8322</v>
      </c>
      <c r="C532" s="104"/>
      <c r="D532" s="104">
        <v>8322</v>
      </c>
    </row>
    <row r="533" spans="1:4" ht="24.75" customHeight="1">
      <c r="A533" s="102" t="s">
        <v>667</v>
      </c>
      <c r="B533" s="103">
        <v>100</v>
      </c>
      <c r="C533" s="104"/>
      <c r="D533" s="104">
        <v>100</v>
      </c>
    </row>
    <row r="534" spans="1:4" ht="24.75" customHeight="1">
      <c r="A534" s="102" t="s">
        <v>668</v>
      </c>
      <c r="B534" s="103">
        <v>347</v>
      </c>
      <c r="C534" s="104"/>
      <c r="D534" s="104">
        <v>347</v>
      </c>
    </row>
    <row r="535" spans="1:4" ht="24.75" customHeight="1">
      <c r="A535" s="102" t="s">
        <v>669</v>
      </c>
      <c r="B535" s="103">
        <v>80</v>
      </c>
      <c r="C535" s="104"/>
      <c r="D535" s="104">
        <v>80</v>
      </c>
    </row>
    <row r="536" spans="1:4" ht="24.75" customHeight="1">
      <c r="A536" s="102" t="s">
        <v>670</v>
      </c>
      <c r="B536" s="103">
        <v>1776</v>
      </c>
      <c r="C536" s="104"/>
      <c r="D536" s="104">
        <v>1776</v>
      </c>
    </row>
    <row r="537" spans="1:4" ht="24.75" customHeight="1">
      <c r="A537" s="102" t="s">
        <v>671</v>
      </c>
      <c r="B537" s="103">
        <v>2001</v>
      </c>
      <c r="C537" s="104"/>
      <c r="D537" s="104">
        <v>2001</v>
      </c>
    </row>
    <row r="538" spans="1:4" ht="24.75" customHeight="1">
      <c r="A538" s="102" t="s">
        <v>672</v>
      </c>
      <c r="B538" s="103">
        <v>0</v>
      </c>
      <c r="C538" s="104"/>
      <c r="D538" s="104">
        <v>0</v>
      </c>
    </row>
    <row r="539" spans="1:4" ht="24.75" customHeight="1">
      <c r="A539" s="102" t="s">
        <v>673</v>
      </c>
      <c r="B539" s="103">
        <v>702</v>
      </c>
      <c r="C539" s="104"/>
      <c r="D539" s="104">
        <v>702</v>
      </c>
    </row>
    <row r="540" spans="1:4" ht="24.75" customHeight="1">
      <c r="A540" s="102" t="s">
        <v>674</v>
      </c>
      <c r="B540" s="103">
        <v>562</v>
      </c>
      <c r="C540" s="104"/>
      <c r="D540" s="104">
        <v>562</v>
      </c>
    </row>
    <row r="541" spans="1:4" ht="24.75" customHeight="1">
      <c r="A541" s="102" t="s">
        <v>675</v>
      </c>
      <c r="B541" s="103">
        <v>0</v>
      </c>
      <c r="C541" s="104"/>
      <c r="D541" s="104">
        <v>0</v>
      </c>
    </row>
    <row r="542" spans="1:4" ht="24.75" customHeight="1">
      <c r="A542" s="102" t="s">
        <v>676</v>
      </c>
      <c r="B542" s="103">
        <v>9603</v>
      </c>
      <c r="C542" s="104"/>
      <c r="D542" s="104">
        <v>9603</v>
      </c>
    </row>
    <row r="543" spans="1:4" ht="24.75" customHeight="1">
      <c r="A543" s="102" t="s">
        <v>677</v>
      </c>
      <c r="B543" s="103">
        <v>832</v>
      </c>
      <c r="C543" s="104"/>
      <c r="D543" s="104">
        <v>832</v>
      </c>
    </row>
    <row r="544" spans="1:4" ht="24.75" customHeight="1">
      <c r="A544" s="102" t="s">
        <v>678</v>
      </c>
      <c r="B544" s="103">
        <v>1311</v>
      </c>
      <c r="C544" s="104"/>
      <c r="D544" s="104">
        <v>1311</v>
      </c>
    </row>
    <row r="545" spans="1:4" ht="24.75" customHeight="1">
      <c r="A545" s="102" t="s">
        <v>679</v>
      </c>
      <c r="B545" s="103">
        <v>0</v>
      </c>
      <c r="C545" s="104"/>
      <c r="D545" s="104">
        <v>0</v>
      </c>
    </row>
    <row r="546" spans="1:4" ht="24.75" customHeight="1">
      <c r="A546" s="102" t="s">
        <v>680</v>
      </c>
      <c r="B546" s="103">
        <v>3500</v>
      </c>
      <c r="C546" s="104"/>
      <c r="D546" s="104">
        <v>3500</v>
      </c>
    </row>
    <row r="547" spans="1:4" ht="24.75" customHeight="1">
      <c r="A547" s="102" t="s">
        <v>681</v>
      </c>
      <c r="B547" s="103">
        <v>3960</v>
      </c>
      <c r="C547" s="104"/>
      <c r="D547" s="104">
        <v>3960</v>
      </c>
    </row>
    <row r="548" spans="1:4" ht="24.75" customHeight="1">
      <c r="A548" s="102" t="s">
        <v>682</v>
      </c>
      <c r="B548" s="103">
        <v>502</v>
      </c>
      <c r="C548" s="104"/>
      <c r="D548" s="104">
        <v>502</v>
      </c>
    </row>
    <row r="549" spans="1:4" ht="24.75" customHeight="1">
      <c r="A549" s="102" t="s">
        <v>683</v>
      </c>
      <c r="B549" s="103">
        <v>172</v>
      </c>
      <c r="C549" s="104"/>
      <c r="D549" s="104">
        <v>172</v>
      </c>
    </row>
    <row r="550" spans="1:4" ht="24.75" customHeight="1">
      <c r="A550" s="102" t="s">
        <v>684</v>
      </c>
      <c r="B550" s="103">
        <v>48</v>
      </c>
      <c r="C550" s="104"/>
      <c r="D550" s="104">
        <v>48</v>
      </c>
    </row>
    <row r="551" spans="1:4" ht="24.75" customHeight="1">
      <c r="A551" s="102" t="s">
        <v>685</v>
      </c>
      <c r="B551" s="103">
        <v>0</v>
      </c>
      <c r="C551" s="104"/>
      <c r="D551" s="104">
        <v>0</v>
      </c>
    </row>
    <row r="552" spans="1:4" ht="24.75" customHeight="1">
      <c r="A552" s="102" t="s">
        <v>686</v>
      </c>
      <c r="B552" s="103">
        <v>282</v>
      </c>
      <c r="C552" s="104"/>
      <c r="D552" s="104">
        <v>282</v>
      </c>
    </row>
    <row r="553" spans="1:4" ht="24.75" customHeight="1">
      <c r="A553" s="102" t="s">
        <v>687</v>
      </c>
      <c r="B553" s="103">
        <v>10477</v>
      </c>
      <c r="C553" s="104"/>
      <c r="D553" s="104">
        <v>10477</v>
      </c>
    </row>
    <row r="554" spans="1:4" ht="24.75" customHeight="1">
      <c r="A554" s="102" t="s">
        <v>688</v>
      </c>
      <c r="B554" s="103">
        <v>10477</v>
      </c>
      <c r="C554" s="104"/>
      <c r="D554" s="104">
        <v>10477</v>
      </c>
    </row>
    <row r="555" spans="1:4" ht="24.75" customHeight="1">
      <c r="A555" s="102" t="s">
        <v>689</v>
      </c>
      <c r="B555" s="103">
        <v>0</v>
      </c>
      <c r="C555" s="104"/>
      <c r="D555" s="104">
        <v>0</v>
      </c>
    </row>
    <row r="556" spans="1:4" ht="24.75" customHeight="1">
      <c r="A556" s="102" t="s">
        <v>690</v>
      </c>
      <c r="B556" s="103">
        <v>588099</v>
      </c>
      <c r="C556" s="104">
        <v>26000</v>
      </c>
      <c r="D556" s="104">
        <v>614099</v>
      </c>
    </row>
    <row r="557" spans="1:4" ht="24.75" customHeight="1">
      <c r="A557" s="102" t="s">
        <v>691</v>
      </c>
      <c r="B557" s="103">
        <v>367908</v>
      </c>
      <c r="C557" s="104">
        <v>26000</v>
      </c>
      <c r="D557" s="104">
        <v>393908</v>
      </c>
    </row>
    <row r="558" spans="1:4" ht="24.75" customHeight="1">
      <c r="A558" s="102" t="s">
        <v>692</v>
      </c>
      <c r="B558" s="103">
        <v>81855</v>
      </c>
      <c r="C558" s="104"/>
      <c r="D558" s="104">
        <v>81855</v>
      </c>
    </row>
    <row r="559" spans="1:4" ht="24.75" customHeight="1">
      <c r="A559" s="102" t="s">
        <v>693</v>
      </c>
      <c r="B559" s="103">
        <v>1788</v>
      </c>
      <c r="C559" s="104"/>
      <c r="D559" s="104">
        <v>1788</v>
      </c>
    </row>
    <row r="560" spans="1:4" ht="24.75" customHeight="1">
      <c r="A560" s="102" t="s">
        <v>694</v>
      </c>
      <c r="B560" s="103">
        <v>94</v>
      </c>
      <c r="C560" s="104"/>
      <c r="D560" s="104">
        <v>94</v>
      </c>
    </row>
    <row r="561" spans="1:4" ht="24.75" customHeight="1">
      <c r="A561" s="102" t="s">
        <v>695</v>
      </c>
      <c r="B561" s="103">
        <v>160700</v>
      </c>
      <c r="C561" s="104">
        <v>26000</v>
      </c>
      <c r="D561" s="104">
        <v>186700</v>
      </c>
    </row>
    <row r="562" spans="1:4" ht="24.75" customHeight="1">
      <c r="A562" s="102" t="s">
        <v>696</v>
      </c>
      <c r="B562" s="103">
        <v>60937</v>
      </c>
      <c r="C562" s="104"/>
      <c r="D562" s="104">
        <v>60937</v>
      </c>
    </row>
    <row r="563" spans="1:4" ht="24.75" customHeight="1">
      <c r="A563" s="102" t="s">
        <v>697</v>
      </c>
      <c r="B563" s="103">
        <v>1822</v>
      </c>
      <c r="C563" s="104"/>
      <c r="D563" s="104">
        <v>1822</v>
      </c>
    </row>
    <row r="564" spans="1:4" ht="24.75" customHeight="1">
      <c r="A564" s="102" t="s">
        <v>698</v>
      </c>
      <c r="B564" s="103">
        <v>49218</v>
      </c>
      <c r="C564" s="104"/>
      <c r="D564" s="104">
        <v>49218</v>
      </c>
    </row>
    <row r="565" spans="1:4" ht="24.75" customHeight="1">
      <c r="A565" s="102" t="s">
        <v>699</v>
      </c>
      <c r="B565" s="103">
        <v>2017</v>
      </c>
      <c r="C565" s="104"/>
      <c r="D565" s="104">
        <v>2017</v>
      </c>
    </row>
    <row r="566" spans="1:4" ht="24.75" customHeight="1">
      <c r="A566" s="102" t="s">
        <v>700</v>
      </c>
      <c r="B566" s="103">
        <v>2823</v>
      </c>
      <c r="C566" s="104"/>
      <c r="D566" s="104">
        <v>2823</v>
      </c>
    </row>
    <row r="567" spans="1:4" ht="24.75" customHeight="1">
      <c r="A567" s="102" t="s">
        <v>701</v>
      </c>
      <c r="B567" s="103">
        <v>60</v>
      </c>
      <c r="C567" s="104"/>
      <c r="D567" s="104">
        <v>60</v>
      </c>
    </row>
    <row r="568" spans="1:4" ht="24.75" customHeight="1">
      <c r="A568" s="102" t="s">
        <v>702</v>
      </c>
      <c r="B568" s="103">
        <v>6594</v>
      </c>
      <c r="C568" s="104"/>
      <c r="D568" s="104">
        <v>6594</v>
      </c>
    </row>
    <row r="569" spans="1:4" ht="24.75" customHeight="1">
      <c r="A569" s="102" t="s">
        <v>703</v>
      </c>
      <c r="B569" s="103">
        <v>92500</v>
      </c>
      <c r="C569" s="104"/>
      <c r="D569" s="104">
        <v>92500</v>
      </c>
    </row>
    <row r="570" spans="1:4" ht="24.75" customHeight="1">
      <c r="A570" s="102" t="s">
        <v>704</v>
      </c>
      <c r="B570" s="103">
        <v>92500</v>
      </c>
      <c r="C570" s="104"/>
      <c r="D570" s="104">
        <v>92500</v>
      </c>
    </row>
    <row r="571" spans="1:4" ht="24.75" customHeight="1">
      <c r="A571" s="102" t="s">
        <v>705</v>
      </c>
      <c r="B571" s="103">
        <v>0</v>
      </c>
      <c r="C571" s="104"/>
      <c r="D571" s="104">
        <v>0</v>
      </c>
    </row>
    <row r="572" spans="1:4" ht="24.75" customHeight="1">
      <c r="A572" s="102" t="s">
        <v>706</v>
      </c>
      <c r="B572" s="103">
        <v>0</v>
      </c>
      <c r="C572" s="104"/>
      <c r="D572" s="104">
        <v>0</v>
      </c>
    </row>
    <row r="573" spans="1:4" ht="24.75" customHeight="1">
      <c r="A573" s="102" t="s">
        <v>707</v>
      </c>
      <c r="B573" s="103">
        <v>0</v>
      </c>
      <c r="C573" s="104"/>
      <c r="D573" s="104">
        <v>0</v>
      </c>
    </row>
    <row r="574" spans="1:4" ht="24.75" customHeight="1">
      <c r="A574" s="102" t="s">
        <v>708</v>
      </c>
      <c r="B574" s="103">
        <v>14</v>
      </c>
      <c r="C574" s="104"/>
      <c r="D574" s="104">
        <v>14</v>
      </c>
    </row>
    <row r="575" spans="1:4" ht="24.75" customHeight="1">
      <c r="A575" s="102" t="s">
        <v>709</v>
      </c>
      <c r="B575" s="103">
        <v>14</v>
      </c>
      <c r="C575" s="104"/>
      <c r="D575" s="104">
        <v>14</v>
      </c>
    </row>
    <row r="576" spans="1:4" ht="24.75" customHeight="1">
      <c r="A576" s="102" t="s">
        <v>710</v>
      </c>
      <c r="B576" s="103">
        <v>87100</v>
      </c>
      <c r="C576" s="104"/>
      <c r="D576" s="104">
        <v>87100</v>
      </c>
    </row>
    <row r="577" spans="1:4" ht="24.75" customHeight="1">
      <c r="A577" s="102" t="s">
        <v>711</v>
      </c>
      <c r="B577" s="103">
        <v>86700</v>
      </c>
      <c r="C577" s="104"/>
      <c r="D577" s="104">
        <v>86700</v>
      </c>
    </row>
    <row r="578" spans="1:4" ht="24.75" customHeight="1">
      <c r="A578" s="102" t="s">
        <v>712</v>
      </c>
      <c r="B578" s="103">
        <v>400</v>
      </c>
      <c r="C578" s="104"/>
      <c r="D578" s="104">
        <v>400</v>
      </c>
    </row>
    <row r="579" spans="1:4" ht="24.75" customHeight="1">
      <c r="A579" s="102" t="s">
        <v>713</v>
      </c>
      <c r="B579" s="103">
        <v>40577</v>
      </c>
      <c r="C579" s="104"/>
      <c r="D579" s="104">
        <v>40577</v>
      </c>
    </row>
    <row r="580" spans="1:4" ht="24.75" customHeight="1">
      <c r="A580" s="102" t="s">
        <v>714</v>
      </c>
      <c r="B580" s="103">
        <v>40577</v>
      </c>
      <c r="C580" s="104"/>
      <c r="D580" s="104">
        <v>40577</v>
      </c>
    </row>
    <row r="581" spans="1:4" ht="24.75" customHeight="1">
      <c r="A581" s="102" t="s">
        <v>715</v>
      </c>
      <c r="B581" s="103">
        <v>45413</v>
      </c>
      <c r="C581" s="104"/>
      <c r="D581" s="104">
        <v>45413</v>
      </c>
    </row>
    <row r="582" spans="1:4" ht="24.75" customHeight="1">
      <c r="A582" s="102" t="s">
        <v>716</v>
      </c>
      <c r="B582" s="103">
        <v>4195</v>
      </c>
      <c r="C582" s="104"/>
      <c r="D582" s="104">
        <v>4195</v>
      </c>
    </row>
    <row r="583" spans="1:4" ht="24.75" customHeight="1">
      <c r="A583" s="102" t="s">
        <v>717</v>
      </c>
      <c r="B583" s="103">
        <v>1123</v>
      </c>
      <c r="C583" s="104"/>
      <c r="D583" s="104">
        <v>1123</v>
      </c>
    </row>
    <row r="584" spans="1:4" ht="24.75" customHeight="1">
      <c r="A584" s="102" t="s">
        <v>718</v>
      </c>
      <c r="B584" s="103">
        <v>3072</v>
      </c>
      <c r="C584" s="104"/>
      <c r="D584" s="104">
        <v>3072</v>
      </c>
    </row>
    <row r="585" spans="1:4" ht="24.75" customHeight="1">
      <c r="A585" s="102" t="s">
        <v>719</v>
      </c>
      <c r="B585" s="103">
        <v>6000</v>
      </c>
      <c r="C585" s="104"/>
      <c r="D585" s="104">
        <v>6000</v>
      </c>
    </row>
    <row r="586" spans="1:4" ht="24.75" customHeight="1">
      <c r="A586" s="102" t="s">
        <v>720</v>
      </c>
      <c r="B586" s="103">
        <v>3000</v>
      </c>
      <c r="C586" s="104"/>
      <c r="D586" s="104">
        <v>3000</v>
      </c>
    </row>
    <row r="587" spans="1:4" ht="24.75" customHeight="1">
      <c r="A587" s="102" t="s">
        <v>721</v>
      </c>
      <c r="B587" s="103">
        <v>3000</v>
      </c>
      <c r="C587" s="104"/>
      <c r="D587" s="104">
        <v>3000</v>
      </c>
    </row>
    <row r="588" spans="1:4" ht="24.75" customHeight="1">
      <c r="A588" s="102" t="s">
        <v>722</v>
      </c>
      <c r="B588" s="103">
        <v>16904</v>
      </c>
      <c r="C588" s="104"/>
      <c r="D588" s="104">
        <v>16904</v>
      </c>
    </row>
    <row r="589" spans="1:4" ht="24.75" customHeight="1">
      <c r="A589" s="102" t="s">
        <v>723</v>
      </c>
      <c r="B589" s="103">
        <v>2318</v>
      </c>
      <c r="C589" s="104"/>
      <c r="D589" s="104">
        <v>2318</v>
      </c>
    </row>
    <row r="590" spans="1:4" ht="24.75" customHeight="1">
      <c r="A590" s="102" t="s">
        <v>724</v>
      </c>
      <c r="B590" s="103">
        <v>1670</v>
      </c>
      <c r="C590" s="104"/>
      <c r="D590" s="104">
        <v>1670</v>
      </c>
    </row>
    <row r="591" spans="1:4" ht="24.75" customHeight="1">
      <c r="A591" s="102" t="s">
        <v>725</v>
      </c>
      <c r="B591" s="103">
        <v>225</v>
      </c>
      <c r="C591" s="104"/>
      <c r="D591" s="104">
        <v>225</v>
      </c>
    </row>
    <row r="592" spans="1:4" ht="24.75" customHeight="1">
      <c r="A592" s="102" t="s">
        <v>726</v>
      </c>
      <c r="B592" s="103">
        <v>6</v>
      </c>
      <c r="C592" s="104"/>
      <c r="D592" s="104">
        <v>6</v>
      </c>
    </row>
    <row r="593" spans="1:4" ht="24.75" customHeight="1">
      <c r="A593" s="102" t="s">
        <v>727</v>
      </c>
      <c r="B593" s="103">
        <v>1855</v>
      </c>
      <c r="C593" s="104"/>
      <c r="D593" s="104">
        <v>1855</v>
      </c>
    </row>
    <row r="594" spans="1:4" ht="24.75" customHeight="1">
      <c r="A594" s="102" t="s">
        <v>728</v>
      </c>
      <c r="B594" s="103">
        <v>5365</v>
      </c>
      <c r="C594" s="104"/>
      <c r="D594" s="104">
        <v>5365</v>
      </c>
    </row>
    <row r="595" spans="1:4" ht="24.75" customHeight="1">
      <c r="A595" s="102" t="s">
        <v>729</v>
      </c>
      <c r="B595" s="103">
        <v>21</v>
      </c>
      <c r="C595" s="104"/>
      <c r="D595" s="104">
        <v>21</v>
      </c>
    </row>
    <row r="596" spans="1:4" ht="24.75" customHeight="1">
      <c r="A596" s="102" t="s">
        <v>730</v>
      </c>
      <c r="B596" s="103">
        <v>133</v>
      </c>
      <c r="C596" s="104"/>
      <c r="D596" s="104">
        <v>133</v>
      </c>
    </row>
    <row r="597" spans="1:4" ht="24.75" customHeight="1">
      <c r="A597" s="102" t="s">
        <v>731</v>
      </c>
      <c r="B597" s="103">
        <v>1206</v>
      </c>
      <c r="C597" s="104"/>
      <c r="D597" s="104">
        <v>1206</v>
      </c>
    </row>
    <row r="598" spans="1:4" ht="24.75" customHeight="1">
      <c r="A598" s="102" t="s">
        <v>732</v>
      </c>
      <c r="B598" s="103">
        <v>937</v>
      </c>
      <c r="C598" s="104"/>
      <c r="D598" s="104">
        <v>937</v>
      </c>
    </row>
    <row r="599" spans="1:4" ht="24.75" customHeight="1">
      <c r="A599" s="102" t="s">
        <v>733</v>
      </c>
      <c r="B599" s="103">
        <v>233</v>
      </c>
      <c r="C599" s="104"/>
      <c r="D599" s="104">
        <v>233</v>
      </c>
    </row>
    <row r="600" spans="1:4" ht="24.75" customHeight="1">
      <c r="A600" s="102" t="s">
        <v>734</v>
      </c>
      <c r="B600" s="103">
        <v>36</v>
      </c>
      <c r="C600" s="104"/>
      <c r="D600" s="104">
        <v>36</v>
      </c>
    </row>
    <row r="601" spans="1:4" ht="24.75" customHeight="1">
      <c r="A601" s="102" t="s">
        <v>735</v>
      </c>
      <c r="B601" s="103">
        <v>2650</v>
      </c>
      <c r="C601" s="104"/>
      <c r="D601" s="104">
        <v>2650</v>
      </c>
    </row>
    <row r="602" spans="1:4" ht="24.75" customHeight="1">
      <c r="A602" s="102" t="s">
        <v>736</v>
      </c>
      <c r="B602" s="103">
        <v>1790</v>
      </c>
      <c r="C602" s="104"/>
      <c r="D602" s="104">
        <v>1790</v>
      </c>
    </row>
    <row r="603" spans="1:4" ht="24.75" customHeight="1">
      <c r="A603" s="102" t="s">
        <v>737</v>
      </c>
      <c r="B603" s="103">
        <v>734</v>
      </c>
      <c r="C603" s="104"/>
      <c r="D603" s="104">
        <v>734</v>
      </c>
    </row>
    <row r="604" spans="1:4" ht="24.75" customHeight="1">
      <c r="A604" s="102" t="s">
        <v>738</v>
      </c>
      <c r="B604" s="103">
        <v>126</v>
      </c>
      <c r="C604" s="104"/>
      <c r="D604" s="104">
        <v>126</v>
      </c>
    </row>
    <row r="605" spans="1:4" ht="24.75" customHeight="1">
      <c r="A605" s="102" t="s">
        <v>739</v>
      </c>
      <c r="B605" s="103">
        <v>14458</v>
      </c>
      <c r="C605" s="104"/>
      <c r="D605" s="104">
        <v>14458</v>
      </c>
    </row>
    <row r="606" spans="1:4" ht="24.75" customHeight="1">
      <c r="A606" s="102" t="s">
        <v>740</v>
      </c>
      <c r="B606" s="103">
        <v>14458</v>
      </c>
      <c r="C606" s="104"/>
      <c r="D606" s="104">
        <v>14458</v>
      </c>
    </row>
    <row r="607" spans="1:4" ht="24.75" customHeight="1">
      <c r="A607" s="102" t="s">
        <v>741</v>
      </c>
      <c r="B607" s="103">
        <v>25959</v>
      </c>
      <c r="C607" s="104"/>
      <c r="D607" s="104">
        <v>25959</v>
      </c>
    </row>
    <row r="608" spans="1:4" ht="24.75" customHeight="1">
      <c r="A608" s="102" t="s">
        <v>742</v>
      </c>
      <c r="B608" s="103">
        <v>1897</v>
      </c>
      <c r="C608" s="104"/>
      <c r="D608" s="104">
        <v>1897</v>
      </c>
    </row>
    <row r="609" spans="1:4" ht="24.75" customHeight="1">
      <c r="A609" s="102" t="s">
        <v>743</v>
      </c>
      <c r="B609" s="103">
        <v>624</v>
      </c>
      <c r="C609" s="104"/>
      <c r="D609" s="104">
        <v>624</v>
      </c>
    </row>
    <row r="610" spans="1:4" ht="24.75" customHeight="1">
      <c r="A610" s="102" t="s">
        <v>744</v>
      </c>
      <c r="B610" s="103">
        <v>188</v>
      </c>
      <c r="C610" s="104"/>
      <c r="D610" s="104">
        <v>188</v>
      </c>
    </row>
    <row r="611" spans="1:4" ht="24.75" customHeight="1">
      <c r="A611" s="102" t="s">
        <v>745</v>
      </c>
      <c r="B611" s="103">
        <v>40</v>
      </c>
      <c r="C611" s="104"/>
      <c r="D611" s="104">
        <v>40</v>
      </c>
    </row>
    <row r="612" spans="1:4" ht="24.75" customHeight="1">
      <c r="A612" s="102" t="s">
        <v>746</v>
      </c>
      <c r="B612" s="103">
        <v>45</v>
      </c>
      <c r="C612" s="104"/>
      <c r="D612" s="104">
        <v>45</v>
      </c>
    </row>
    <row r="613" spans="1:4" ht="24.75" customHeight="1">
      <c r="A613" s="102" t="s">
        <v>747</v>
      </c>
      <c r="B613" s="103">
        <v>1000</v>
      </c>
      <c r="C613" s="104"/>
      <c r="D613" s="104">
        <v>1000</v>
      </c>
    </row>
    <row r="614" spans="1:4" ht="24.75" customHeight="1">
      <c r="A614" s="102" t="s">
        <v>748</v>
      </c>
      <c r="B614" s="103">
        <v>14157</v>
      </c>
      <c r="C614" s="104"/>
      <c r="D614" s="104">
        <v>14157</v>
      </c>
    </row>
    <row r="615" spans="1:4" ht="24.75" customHeight="1">
      <c r="A615" s="102" t="s">
        <v>749</v>
      </c>
      <c r="B615" s="103">
        <v>1188</v>
      </c>
      <c r="C615" s="104"/>
      <c r="D615" s="104">
        <v>1188</v>
      </c>
    </row>
    <row r="616" spans="1:4" ht="24.75" customHeight="1">
      <c r="A616" s="102" t="s">
        <v>750</v>
      </c>
      <c r="B616" s="103">
        <v>7700</v>
      </c>
      <c r="C616" s="104"/>
      <c r="D616" s="104">
        <v>7700</v>
      </c>
    </row>
    <row r="617" spans="1:4" ht="24.75" customHeight="1">
      <c r="A617" s="102" t="s">
        <v>751</v>
      </c>
      <c r="B617" s="103">
        <v>300</v>
      </c>
      <c r="C617" s="104"/>
      <c r="D617" s="104">
        <v>300</v>
      </c>
    </row>
    <row r="618" spans="1:4" ht="24.75" customHeight="1">
      <c r="A618" s="102" t="s">
        <v>752</v>
      </c>
      <c r="B618" s="103">
        <v>4969</v>
      </c>
      <c r="C618" s="104"/>
      <c r="D618" s="104">
        <v>4969</v>
      </c>
    </row>
    <row r="619" spans="1:4" ht="24.75" customHeight="1">
      <c r="A619" s="102" t="s">
        <v>753</v>
      </c>
      <c r="B619" s="103">
        <v>9905</v>
      </c>
      <c r="C619" s="104"/>
      <c r="D619" s="104">
        <v>9905</v>
      </c>
    </row>
    <row r="620" spans="1:4" ht="24.75" customHeight="1">
      <c r="A620" s="102" t="s">
        <v>754</v>
      </c>
      <c r="B620" s="103">
        <v>9905</v>
      </c>
      <c r="C620" s="104"/>
      <c r="D620" s="104">
        <v>9905</v>
      </c>
    </row>
    <row r="621" spans="1:4" ht="24.75" customHeight="1">
      <c r="A621" s="102" t="s">
        <v>755</v>
      </c>
      <c r="B621" s="103">
        <v>1670</v>
      </c>
      <c r="C621" s="104"/>
      <c r="D621" s="104">
        <v>1670</v>
      </c>
    </row>
    <row r="622" spans="1:4" ht="24.75" customHeight="1">
      <c r="A622" s="102" t="s">
        <v>756</v>
      </c>
      <c r="B622" s="103">
        <v>70</v>
      </c>
      <c r="C622" s="104"/>
      <c r="D622" s="104">
        <v>70</v>
      </c>
    </row>
    <row r="623" spans="1:4" ht="24.75" customHeight="1">
      <c r="A623" s="102" t="s">
        <v>757</v>
      </c>
      <c r="B623" s="103">
        <v>35</v>
      </c>
      <c r="C623" s="104"/>
      <c r="D623" s="104">
        <v>35</v>
      </c>
    </row>
    <row r="624" spans="1:4" ht="24.75" customHeight="1">
      <c r="A624" s="102" t="s">
        <v>758</v>
      </c>
      <c r="B624" s="103">
        <v>35</v>
      </c>
      <c r="C624" s="104"/>
      <c r="D624" s="104">
        <v>35</v>
      </c>
    </row>
    <row r="625" spans="1:4" ht="24.75" customHeight="1">
      <c r="A625" s="102" t="s">
        <v>759</v>
      </c>
      <c r="B625" s="103">
        <v>1600</v>
      </c>
      <c r="C625" s="104"/>
      <c r="D625" s="104">
        <v>1600</v>
      </c>
    </row>
    <row r="626" spans="1:4" ht="24.75" customHeight="1">
      <c r="A626" s="102" t="s">
        <v>760</v>
      </c>
      <c r="B626" s="103">
        <v>1600</v>
      </c>
      <c r="C626" s="104"/>
      <c r="D626" s="104">
        <v>1600</v>
      </c>
    </row>
    <row r="627" spans="1:4" ht="24.75" customHeight="1">
      <c r="A627" s="102" t="s">
        <v>761</v>
      </c>
      <c r="B627" s="103">
        <v>20552</v>
      </c>
      <c r="C627" s="104"/>
      <c r="D627" s="104">
        <v>20552</v>
      </c>
    </row>
    <row r="628" spans="1:4" ht="24.75" customHeight="1">
      <c r="A628" s="102" t="s">
        <v>762</v>
      </c>
      <c r="B628" s="103">
        <v>8710</v>
      </c>
      <c r="C628" s="104"/>
      <c r="D628" s="104">
        <v>8710</v>
      </c>
    </row>
    <row r="629" spans="1:4" ht="24.75" customHeight="1">
      <c r="A629" s="102" t="s">
        <v>763</v>
      </c>
      <c r="B629" s="103">
        <v>1384</v>
      </c>
      <c r="C629" s="104"/>
      <c r="D629" s="104">
        <v>1384</v>
      </c>
    </row>
    <row r="630" spans="1:4" ht="24.75" customHeight="1">
      <c r="A630" s="102" t="s">
        <v>764</v>
      </c>
      <c r="B630" s="103">
        <v>372</v>
      </c>
      <c r="C630" s="104"/>
      <c r="D630" s="104">
        <v>372</v>
      </c>
    </row>
    <row r="631" spans="1:4" ht="24.75" customHeight="1">
      <c r="A631" s="102" t="s">
        <v>765</v>
      </c>
      <c r="B631" s="103">
        <v>414</v>
      </c>
      <c r="C631" s="104"/>
      <c r="D631" s="104">
        <v>414</v>
      </c>
    </row>
    <row r="632" spans="1:4" ht="24.75" customHeight="1">
      <c r="A632" s="102" t="s">
        <v>766</v>
      </c>
      <c r="B632" s="103">
        <v>110</v>
      </c>
      <c r="C632" s="104"/>
      <c r="D632" s="104">
        <v>110</v>
      </c>
    </row>
    <row r="633" spans="1:4" ht="24.75" customHeight="1">
      <c r="A633" s="102" t="s">
        <v>767</v>
      </c>
      <c r="B633" s="103">
        <v>3939</v>
      </c>
      <c r="C633" s="104"/>
      <c r="D633" s="104">
        <v>3939</v>
      </c>
    </row>
    <row r="634" spans="1:4" ht="24.75" customHeight="1">
      <c r="A634" s="102" t="s">
        <v>768</v>
      </c>
      <c r="B634" s="103">
        <v>51</v>
      </c>
      <c r="C634" s="104"/>
      <c r="D634" s="104">
        <v>51</v>
      </c>
    </row>
    <row r="635" spans="1:4" ht="24.75" customHeight="1">
      <c r="A635" s="102" t="s">
        <v>769</v>
      </c>
      <c r="B635" s="103">
        <v>317</v>
      </c>
      <c r="C635" s="104"/>
      <c r="D635" s="104">
        <v>317</v>
      </c>
    </row>
    <row r="636" spans="1:4" ht="24.75" customHeight="1">
      <c r="A636" s="102" t="s">
        <v>770</v>
      </c>
      <c r="B636" s="103">
        <v>70</v>
      </c>
      <c r="C636" s="104"/>
      <c r="D636" s="104">
        <v>70</v>
      </c>
    </row>
    <row r="637" spans="1:4" ht="24.75" customHeight="1">
      <c r="A637" s="102" t="s">
        <v>771</v>
      </c>
      <c r="B637" s="103">
        <v>102</v>
      </c>
      <c r="C637" s="104"/>
      <c r="D637" s="104">
        <v>102</v>
      </c>
    </row>
    <row r="638" spans="1:4" ht="24.75" customHeight="1">
      <c r="A638" s="102" t="s">
        <v>772</v>
      </c>
      <c r="B638" s="103">
        <v>544</v>
      </c>
      <c r="C638" s="104"/>
      <c r="D638" s="104">
        <v>544</v>
      </c>
    </row>
    <row r="639" spans="1:4" ht="24.75" customHeight="1">
      <c r="A639" s="102" t="s">
        <v>773</v>
      </c>
      <c r="B639" s="103">
        <v>503</v>
      </c>
      <c r="C639" s="104"/>
      <c r="D639" s="104">
        <v>503</v>
      </c>
    </row>
    <row r="640" spans="1:4" ht="24.75" customHeight="1">
      <c r="A640" s="102" t="s">
        <v>774</v>
      </c>
      <c r="B640" s="103">
        <v>581</v>
      </c>
      <c r="C640" s="104"/>
      <c r="D640" s="104">
        <v>581</v>
      </c>
    </row>
    <row r="641" spans="1:4" ht="24.75" customHeight="1">
      <c r="A641" s="102" t="s">
        <v>775</v>
      </c>
      <c r="B641" s="103">
        <v>323</v>
      </c>
      <c r="C641" s="104"/>
      <c r="D641" s="104">
        <v>323</v>
      </c>
    </row>
    <row r="642" spans="1:4" ht="24.75" customHeight="1">
      <c r="A642" s="102" t="s">
        <v>776</v>
      </c>
      <c r="B642" s="103">
        <v>9033</v>
      </c>
      <c r="C642" s="104"/>
      <c r="D642" s="104">
        <v>9033</v>
      </c>
    </row>
    <row r="643" spans="1:4" ht="24.75" customHeight="1">
      <c r="A643" s="102" t="s">
        <v>777</v>
      </c>
      <c r="B643" s="103">
        <v>3068</v>
      </c>
      <c r="C643" s="104"/>
      <c r="D643" s="104">
        <v>3068</v>
      </c>
    </row>
    <row r="644" spans="1:4" ht="24.75" customHeight="1">
      <c r="A644" s="102" t="s">
        <v>778</v>
      </c>
      <c r="B644" s="103">
        <v>1684</v>
      </c>
      <c r="C644" s="104"/>
      <c r="D644" s="104">
        <v>1684</v>
      </c>
    </row>
    <row r="645" spans="1:4" ht="24.75" customHeight="1">
      <c r="A645" s="102" t="s">
        <v>779</v>
      </c>
      <c r="B645" s="103">
        <v>158</v>
      </c>
      <c r="C645" s="104"/>
      <c r="D645" s="104">
        <v>158</v>
      </c>
    </row>
    <row r="646" spans="1:4" ht="24.75" customHeight="1">
      <c r="A646" s="102" t="s">
        <v>780</v>
      </c>
      <c r="B646" s="103">
        <v>1390</v>
      </c>
      <c r="C646" s="104"/>
      <c r="D646" s="104">
        <v>1390</v>
      </c>
    </row>
    <row r="647" spans="1:4" ht="24.75" customHeight="1">
      <c r="A647" s="102" t="s">
        <v>781</v>
      </c>
      <c r="B647" s="103">
        <v>125</v>
      </c>
      <c r="C647" s="104"/>
      <c r="D647" s="104">
        <v>125</v>
      </c>
    </row>
    <row r="648" spans="1:4" ht="24.75" customHeight="1">
      <c r="A648" s="102" t="s">
        <v>782</v>
      </c>
      <c r="B648" s="103">
        <v>231</v>
      </c>
      <c r="C648" s="104"/>
      <c r="D648" s="104">
        <v>231</v>
      </c>
    </row>
    <row r="649" spans="1:4" ht="24.75" customHeight="1">
      <c r="A649" s="102" t="s">
        <v>783</v>
      </c>
      <c r="B649" s="103">
        <v>2000</v>
      </c>
      <c r="C649" s="104"/>
      <c r="D649" s="104">
        <v>2000</v>
      </c>
    </row>
    <row r="650" spans="1:4" ht="24.75" customHeight="1">
      <c r="A650" s="102" t="s">
        <v>784</v>
      </c>
      <c r="B650" s="103">
        <v>377</v>
      </c>
      <c r="C650" s="104"/>
      <c r="D650" s="104">
        <v>377</v>
      </c>
    </row>
    <row r="651" spans="1:4" ht="24.75" customHeight="1">
      <c r="A651" s="102" t="s">
        <v>785</v>
      </c>
      <c r="B651" s="103">
        <v>500</v>
      </c>
      <c r="C651" s="104"/>
      <c r="D651" s="104">
        <v>500</v>
      </c>
    </row>
    <row r="652" spans="1:4" ht="24.75" customHeight="1">
      <c r="A652" s="102" t="s">
        <v>786</v>
      </c>
      <c r="B652" s="103">
        <v>500</v>
      </c>
      <c r="C652" s="104"/>
      <c r="D652" s="104">
        <v>500</v>
      </c>
    </row>
    <row r="653" spans="1:4" ht="24.75" customHeight="1">
      <c r="A653" s="102" t="s">
        <v>787</v>
      </c>
      <c r="B653" s="103">
        <v>2159</v>
      </c>
      <c r="C653" s="104"/>
      <c r="D653" s="104">
        <v>2159</v>
      </c>
    </row>
    <row r="654" spans="1:4" ht="24.75" customHeight="1">
      <c r="A654" s="102" t="s">
        <v>788</v>
      </c>
      <c r="B654" s="103">
        <v>638</v>
      </c>
      <c r="C654" s="104"/>
      <c r="D654" s="104">
        <v>638</v>
      </c>
    </row>
    <row r="655" spans="1:4" ht="24.75" customHeight="1">
      <c r="A655" s="102" t="s">
        <v>789</v>
      </c>
      <c r="B655" s="103">
        <v>253</v>
      </c>
      <c r="C655" s="104"/>
      <c r="D655" s="104">
        <v>253</v>
      </c>
    </row>
    <row r="656" spans="1:4" ht="24.75" customHeight="1">
      <c r="A656" s="102" t="s">
        <v>790</v>
      </c>
      <c r="B656" s="103">
        <v>200</v>
      </c>
      <c r="C656" s="104"/>
      <c r="D656" s="104">
        <v>200</v>
      </c>
    </row>
    <row r="657" spans="1:4" ht="24.75" customHeight="1">
      <c r="A657" s="102" t="s">
        <v>791</v>
      </c>
      <c r="B657" s="103">
        <v>95</v>
      </c>
      <c r="C657" s="104"/>
      <c r="D657" s="104">
        <v>95</v>
      </c>
    </row>
    <row r="658" spans="1:4" ht="24.75" customHeight="1">
      <c r="A658" s="102" t="s">
        <v>792</v>
      </c>
      <c r="B658" s="103">
        <v>135</v>
      </c>
      <c r="C658" s="104"/>
      <c r="D658" s="104">
        <v>135</v>
      </c>
    </row>
    <row r="659" spans="1:4" ht="24.75" customHeight="1">
      <c r="A659" s="102" t="s">
        <v>793</v>
      </c>
      <c r="B659" s="103">
        <v>441</v>
      </c>
      <c r="C659" s="104"/>
      <c r="D659" s="104">
        <v>441</v>
      </c>
    </row>
    <row r="660" spans="1:4" ht="24.75" customHeight="1">
      <c r="A660" s="102" t="s">
        <v>794</v>
      </c>
      <c r="B660" s="103">
        <v>397</v>
      </c>
      <c r="C660" s="104"/>
      <c r="D660" s="104">
        <v>397</v>
      </c>
    </row>
    <row r="661" spans="1:4" ht="24.75" customHeight="1">
      <c r="A661" s="102" t="s">
        <v>795</v>
      </c>
      <c r="B661" s="103">
        <v>150</v>
      </c>
      <c r="C661" s="104"/>
      <c r="D661" s="104">
        <v>150</v>
      </c>
    </row>
    <row r="662" spans="1:4" ht="24.75" customHeight="1">
      <c r="A662" s="102" t="s">
        <v>796</v>
      </c>
      <c r="B662" s="103">
        <v>150</v>
      </c>
      <c r="C662" s="104"/>
      <c r="D662" s="104">
        <v>150</v>
      </c>
    </row>
    <row r="663" spans="1:4" ht="24.75" customHeight="1">
      <c r="A663" s="102" t="s">
        <v>797</v>
      </c>
      <c r="B663" s="103">
        <v>62358</v>
      </c>
      <c r="C663" s="104"/>
      <c r="D663" s="104">
        <v>62358</v>
      </c>
    </row>
    <row r="664" spans="1:4" ht="24.75" customHeight="1">
      <c r="A664" s="102" t="s">
        <v>798</v>
      </c>
      <c r="B664" s="103">
        <v>140</v>
      </c>
      <c r="C664" s="104"/>
      <c r="D664" s="104">
        <v>140</v>
      </c>
    </row>
    <row r="665" spans="1:4" ht="24.75" customHeight="1">
      <c r="A665" s="102" t="s">
        <v>799</v>
      </c>
      <c r="B665" s="103">
        <v>0</v>
      </c>
      <c r="C665" s="104"/>
      <c r="D665" s="104">
        <v>0</v>
      </c>
    </row>
    <row r="666" spans="1:4" ht="24.75" customHeight="1">
      <c r="A666" s="102" t="s">
        <v>800</v>
      </c>
      <c r="B666" s="103">
        <v>70</v>
      </c>
      <c r="C666" s="104"/>
      <c r="D666" s="104">
        <v>70</v>
      </c>
    </row>
    <row r="667" spans="1:4" ht="24.75" customHeight="1">
      <c r="A667" s="102" t="s">
        <v>801</v>
      </c>
      <c r="B667" s="103">
        <v>0</v>
      </c>
      <c r="C667" s="104"/>
      <c r="D667" s="104">
        <v>0</v>
      </c>
    </row>
    <row r="668" spans="1:4" ht="24.75" customHeight="1">
      <c r="A668" s="102" t="s">
        <v>802</v>
      </c>
      <c r="B668" s="103">
        <v>70</v>
      </c>
      <c r="C668" s="104"/>
      <c r="D668" s="104">
        <v>70</v>
      </c>
    </row>
    <row r="669" spans="1:4" ht="24.75" customHeight="1">
      <c r="A669" s="102" t="s">
        <v>803</v>
      </c>
      <c r="B669" s="103">
        <v>56910</v>
      </c>
      <c r="C669" s="104"/>
      <c r="D669" s="104">
        <v>56910</v>
      </c>
    </row>
    <row r="670" spans="1:4" ht="24.75" customHeight="1">
      <c r="A670" s="102" t="s">
        <v>804</v>
      </c>
      <c r="B670" s="103">
        <v>56352</v>
      </c>
      <c r="C670" s="104"/>
      <c r="D670" s="104">
        <v>56352</v>
      </c>
    </row>
    <row r="671" spans="1:4" ht="24.75" customHeight="1">
      <c r="A671" s="102" t="s">
        <v>805</v>
      </c>
      <c r="B671" s="103">
        <v>558</v>
      </c>
      <c r="C671" s="104"/>
      <c r="D671" s="104">
        <v>558</v>
      </c>
    </row>
    <row r="672" spans="1:4" ht="24.75" customHeight="1">
      <c r="A672" s="102" t="s">
        <v>806</v>
      </c>
      <c r="B672" s="103">
        <v>5308</v>
      </c>
      <c r="C672" s="104"/>
      <c r="D672" s="104">
        <v>5308</v>
      </c>
    </row>
    <row r="673" spans="1:4" ht="24.75" customHeight="1">
      <c r="A673" s="102" t="s">
        <v>807</v>
      </c>
      <c r="B673" s="103">
        <v>5308</v>
      </c>
      <c r="C673" s="104"/>
      <c r="D673" s="104">
        <v>5308</v>
      </c>
    </row>
    <row r="674" spans="1:4" ht="24.75" customHeight="1">
      <c r="A674" s="102" t="s">
        <v>808</v>
      </c>
      <c r="B674" s="103">
        <v>9306</v>
      </c>
      <c r="C674" s="104"/>
      <c r="D674" s="104">
        <v>9306</v>
      </c>
    </row>
    <row r="675" spans="1:4" ht="24.75" customHeight="1">
      <c r="A675" s="102" t="s">
        <v>809</v>
      </c>
      <c r="B675" s="103">
        <v>2768</v>
      </c>
      <c r="C675" s="104"/>
      <c r="D675" s="104">
        <v>2768</v>
      </c>
    </row>
    <row r="676" spans="1:4" ht="24.75" customHeight="1">
      <c r="A676" s="102" t="s">
        <v>810</v>
      </c>
      <c r="B676" s="103">
        <v>369</v>
      </c>
      <c r="C676" s="104"/>
      <c r="D676" s="104">
        <v>369</v>
      </c>
    </row>
    <row r="677" spans="1:4" ht="24.75" customHeight="1">
      <c r="A677" s="102" t="s">
        <v>811</v>
      </c>
      <c r="B677" s="103">
        <v>207</v>
      </c>
      <c r="C677" s="104"/>
      <c r="D677" s="104">
        <v>207</v>
      </c>
    </row>
    <row r="678" spans="1:4" ht="24.75" customHeight="1">
      <c r="A678" s="102" t="s">
        <v>812</v>
      </c>
      <c r="B678" s="103">
        <v>180</v>
      </c>
      <c r="C678" s="104"/>
      <c r="D678" s="104">
        <v>180</v>
      </c>
    </row>
    <row r="679" spans="1:4" ht="24.75" customHeight="1">
      <c r="A679" s="102" t="s">
        <v>813</v>
      </c>
      <c r="B679" s="103">
        <v>1896</v>
      </c>
      <c r="C679" s="104"/>
      <c r="D679" s="104">
        <v>1896</v>
      </c>
    </row>
    <row r="680" spans="1:4" ht="24.75" customHeight="1">
      <c r="A680" s="102" t="s">
        <v>814</v>
      </c>
      <c r="B680" s="103">
        <v>116</v>
      </c>
      <c r="C680" s="104"/>
      <c r="D680" s="104">
        <v>116</v>
      </c>
    </row>
    <row r="681" spans="1:4" ht="24.75" customHeight="1">
      <c r="A681" s="102" t="s">
        <v>815</v>
      </c>
      <c r="B681" s="103">
        <v>6128</v>
      </c>
      <c r="C681" s="104"/>
      <c r="D681" s="104">
        <v>6128</v>
      </c>
    </row>
    <row r="682" spans="1:4" ht="24.75" customHeight="1">
      <c r="A682" s="102" t="s">
        <v>816</v>
      </c>
      <c r="B682" s="103">
        <v>4734</v>
      </c>
      <c r="C682" s="104"/>
      <c r="D682" s="104">
        <v>4734</v>
      </c>
    </row>
    <row r="683" spans="1:4" ht="24.75" customHeight="1">
      <c r="A683" s="102" t="s">
        <v>817</v>
      </c>
      <c r="B683" s="103">
        <v>520</v>
      </c>
      <c r="C683" s="104"/>
      <c r="D683" s="104">
        <v>520</v>
      </c>
    </row>
    <row r="684" spans="1:4" ht="24.75" customHeight="1">
      <c r="A684" s="102" t="s">
        <v>818</v>
      </c>
      <c r="B684" s="103">
        <v>874</v>
      </c>
      <c r="C684" s="104"/>
      <c r="D684" s="104">
        <v>874</v>
      </c>
    </row>
    <row r="685" spans="1:4" ht="24.75" customHeight="1">
      <c r="A685" s="102" t="s">
        <v>819</v>
      </c>
      <c r="B685" s="103">
        <v>410</v>
      </c>
      <c r="C685" s="104"/>
      <c r="D685" s="104">
        <v>410</v>
      </c>
    </row>
    <row r="686" spans="1:4" ht="24.75" customHeight="1">
      <c r="A686" s="102" t="s">
        <v>820</v>
      </c>
      <c r="B686" s="103">
        <v>410</v>
      </c>
      <c r="C686" s="104"/>
      <c r="D686" s="104">
        <v>410</v>
      </c>
    </row>
    <row r="687" spans="1:4" ht="24.75" customHeight="1">
      <c r="A687" s="102" t="s">
        <v>821</v>
      </c>
      <c r="B687" s="103">
        <v>130000</v>
      </c>
      <c r="C687" s="104"/>
      <c r="D687" s="104">
        <v>130000</v>
      </c>
    </row>
    <row r="688" spans="1:4" ht="24.75" customHeight="1">
      <c r="A688" s="102" t="s">
        <v>822</v>
      </c>
      <c r="B688" s="103">
        <v>183382</v>
      </c>
      <c r="C688" s="104"/>
      <c r="D688" s="104">
        <v>183382</v>
      </c>
    </row>
    <row r="689" spans="1:4" ht="24.75" customHeight="1">
      <c r="A689" s="102" t="s">
        <v>823</v>
      </c>
      <c r="B689" s="103">
        <v>0</v>
      </c>
      <c r="C689" s="104"/>
      <c r="D689" s="104">
        <v>0</v>
      </c>
    </row>
    <row r="690" spans="1:4" ht="24.75" customHeight="1">
      <c r="A690" s="102" t="s">
        <v>824</v>
      </c>
      <c r="B690" s="103">
        <v>45</v>
      </c>
      <c r="C690" s="104"/>
      <c r="D690" s="104">
        <v>45</v>
      </c>
    </row>
    <row r="691" spans="1:4" ht="24.75" customHeight="1">
      <c r="A691" s="102" t="s">
        <v>825</v>
      </c>
      <c r="B691" s="103">
        <v>183382</v>
      </c>
      <c r="C691" s="104"/>
      <c r="D691" s="104">
        <v>183382</v>
      </c>
    </row>
    <row r="692" spans="1:4" ht="24.75" customHeight="1">
      <c r="A692" s="102" t="s">
        <v>826</v>
      </c>
      <c r="B692" s="103">
        <v>183337</v>
      </c>
      <c r="C692" s="104"/>
      <c r="D692" s="104">
        <v>183337</v>
      </c>
    </row>
    <row r="693" spans="1:4" ht="24.75" customHeight="1">
      <c r="A693" s="102" t="s">
        <v>827</v>
      </c>
      <c r="B693" s="103">
        <v>38009</v>
      </c>
      <c r="C693" s="104"/>
      <c r="D693" s="104">
        <v>38009</v>
      </c>
    </row>
    <row r="694" spans="1:4" ht="24.75" customHeight="1">
      <c r="A694" s="102" t="s">
        <v>828</v>
      </c>
      <c r="B694" s="103">
        <v>38009</v>
      </c>
      <c r="C694" s="104"/>
      <c r="D694" s="104">
        <v>38009</v>
      </c>
    </row>
    <row r="695" spans="1:4" ht="24.75" customHeight="1">
      <c r="A695" s="102" t="s">
        <v>829</v>
      </c>
      <c r="B695" s="103">
        <v>37909</v>
      </c>
      <c r="C695" s="104"/>
      <c r="D695" s="104">
        <v>37909</v>
      </c>
    </row>
    <row r="696" spans="1:4" ht="24.75" customHeight="1">
      <c r="A696" s="102" t="s">
        <v>830</v>
      </c>
      <c r="B696" s="103">
        <v>100</v>
      </c>
      <c r="C696" s="104"/>
      <c r="D696" s="104">
        <v>100</v>
      </c>
    </row>
    <row r="697" spans="1:4" ht="24.75" customHeight="1">
      <c r="A697" s="105" t="s">
        <v>831</v>
      </c>
      <c r="B697" s="104">
        <v>3426819</v>
      </c>
      <c r="C697" s="104">
        <v>92000</v>
      </c>
      <c r="D697" s="104">
        <v>3518819</v>
      </c>
    </row>
  </sheetData>
  <mergeCells count="1">
    <mergeCell ref="A2:D2"/>
  </mergeCells>
  <printOptions horizontalCentered="1"/>
  <pageMargins left="0.0393700787401575" right="0.0393700787401575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ID50"/>
  <sheetViews>
    <sheetView showZeros="0" workbookViewId="0" topLeftCell="A1">
      <pane ySplit="6" topLeftCell="A7" activePane="bottomLeft" state="frozen"/>
      <selection pane="bottomLeft" activeCell="D41" sqref="D41"/>
    </sheetView>
  </sheetViews>
  <sheetFormatPr defaultColWidth="9.00390625" defaultRowHeight="14.25"/>
  <cols>
    <col min="1" max="1" width="45.375" style="38" customWidth="1"/>
    <col min="2" max="2" width="12.50390625" style="39" customWidth="1"/>
    <col min="3" max="3" width="12.125" style="39" customWidth="1"/>
    <col min="4" max="4" width="12.625" style="39" customWidth="1"/>
    <col min="5" max="5" width="62.00390625" style="38" customWidth="1"/>
    <col min="6" max="6" width="12.50390625" style="40" customWidth="1"/>
    <col min="7" max="7" width="12.50390625" style="38" customWidth="1"/>
    <col min="8" max="8" width="13.25390625" style="38" customWidth="1"/>
    <col min="9" max="224" width="9.00390625" style="38" customWidth="1"/>
    <col min="225" max="16384" width="9.00390625" style="41" customWidth="1"/>
  </cols>
  <sheetData>
    <row r="1" ht="24" customHeight="1">
      <c r="A1" s="42" t="s">
        <v>832</v>
      </c>
    </row>
    <row r="2" spans="1:8" s="31" customFormat="1" ht="25.5">
      <c r="A2" s="43" t="s">
        <v>833</v>
      </c>
      <c r="B2" s="43"/>
      <c r="C2" s="43"/>
      <c r="D2" s="43"/>
      <c r="E2" s="43"/>
      <c r="F2" s="43"/>
      <c r="G2" s="43"/>
      <c r="H2" s="43"/>
    </row>
    <row r="3" spans="1:8" s="31" customFormat="1" ht="14.25">
      <c r="A3" s="44"/>
      <c r="B3" s="45"/>
      <c r="C3" s="45"/>
      <c r="D3" s="45"/>
      <c r="E3" s="66"/>
      <c r="F3" s="67"/>
      <c r="H3" s="68" t="s">
        <v>5</v>
      </c>
    </row>
    <row r="4" spans="1:238" s="32" customFormat="1" ht="18" customHeight="1">
      <c r="A4" s="46" t="s">
        <v>834</v>
      </c>
      <c r="B4" s="46"/>
      <c r="C4" s="46"/>
      <c r="D4" s="46"/>
      <c r="E4" s="46" t="s">
        <v>835</v>
      </c>
      <c r="F4" s="46"/>
      <c r="G4" s="46"/>
      <c r="H4" s="46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</row>
    <row r="5" spans="1:238" s="32" customFormat="1" ht="18" customHeight="1">
      <c r="A5" s="46" t="s">
        <v>836</v>
      </c>
      <c r="B5" s="47" t="s">
        <v>9</v>
      </c>
      <c r="C5" s="47" t="s">
        <v>10</v>
      </c>
      <c r="D5" s="47" t="s">
        <v>11</v>
      </c>
      <c r="E5" s="69" t="s">
        <v>836</v>
      </c>
      <c r="F5" s="47" t="s">
        <v>9</v>
      </c>
      <c r="G5" s="47" t="s">
        <v>10</v>
      </c>
      <c r="H5" s="47" t="s">
        <v>11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</row>
    <row r="6" spans="1:8" s="33" customFormat="1" ht="18" customHeight="1">
      <c r="A6" s="48" t="s">
        <v>13</v>
      </c>
      <c r="B6" s="49">
        <v>1</v>
      </c>
      <c r="C6" s="49">
        <v>2</v>
      </c>
      <c r="D6" s="49">
        <v>3</v>
      </c>
      <c r="E6" s="48" t="s">
        <v>13</v>
      </c>
      <c r="F6" s="70">
        <v>4</v>
      </c>
      <c r="G6" s="49">
        <v>5</v>
      </c>
      <c r="H6" s="49">
        <v>6</v>
      </c>
    </row>
    <row r="7" spans="1:238" s="34" customFormat="1" ht="18" customHeight="1">
      <c r="A7" s="50" t="s">
        <v>837</v>
      </c>
      <c r="B7" s="51">
        <f>SUM(B8:B19)</f>
        <v>610821</v>
      </c>
      <c r="C7" s="51">
        <f>SUM(C8:C19)</f>
        <v>0</v>
      </c>
      <c r="D7" s="51">
        <f>SUM(D8:D19)</f>
        <v>610821</v>
      </c>
      <c r="E7" s="50" t="s">
        <v>838</v>
      </c>
      <c r="F7" s="71">
        <f aca="true" t="shared" si="0" ref="F7:H7">F8+F10+F12+F17+F20+F23+F25+F29+F31</f>
        <v>485095</v>
      </c>
      <c r="G7" s="71">
        <f t="shared" si="0"/>
        <v>250000</v>
      </c>
      <c r="H7" s="71">
        <f t="shared" si="0"/>
        <v>735095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</row>
    <row r="8" spans="1:8" s="33" customFormat="1" ht="18" customHeight="1">
      <c r="A8" s="52" t="s">
        <v>839</v>
      </c>
      <c r="B8" s="53">
        <v>218997</v>
      </c>
      <c r="C8" s="53"/>
      <c r="D8" s="53">
        <f>B8+C8</f>
        <v>218997</v>
      </c>
      <c r="E8" s="72" t="s">
        <v>840</v>
      </c>
      <c r="F8" s="73">
        <f aca="true" t="shared" si="1" ref="F8:H8">SUM(F9)</f>
        <v>2207</v>
      </c>
      <c r="G8" s="74">
        <f t="shared" si="1"/>
        <v>0</v>
      </c>
      <c r="H8" s="73">
        <f t="shared" si="1"/>
        <v>2207</v>
      </c>
    </row>
    <row r="9" spans="1:8" s="33" customFormat="1" ht="18" customHeight="1">
      <c r="A9" s="52" t="s">
        <v>841</v>
      </c>
      <c r="B9" s="53">
        <v>10</v>
      </c>
      <c r="C9" s="53"/>
      <c r="D9" s="53">
        <f aca="true" t="shared" si="2" ref="D9">B9+C9</f>
        <v>10</v>
      </c>
      <c r="E9" s="75" t="s">
        <v>842</v>
      </c>
      <c r="F9" s="73">
        <v>2207</v>
      </c>
      <c r="G9" s="73"/>
      <c r="H9" s="73">
        <f aca="true" t="shared" si="3" ref="H9:H11">F9+G9</f>
        <v>2207</v>
      </c>
    </row>
    <row r="10" spans="1:8" s="33" customFormat="1" ht="18" customHeight="1">
      <c r="A10" s="54" t="s">
        <v>843</v>
      </c>
      <c r="B10" s="53">
        <v>1200</v>
      </c>
      <c r="C10" s="53"/>
      <c r="D10" s="53">
        <f aca="true" t="shared" si="4" ref="D10:D33">B10+C10</f>
        <v>1200</v>
      </c>
      <c r="E10" s="76" t="s">
        <v>844</v>
      </c>
      <c r="F10" s="73"/>
      <c r="G10" s="77"/>
      <c r="H10" s="73">
        <f t="shared" si="3"/>
        <v>0</v>
      </c>
    </row>
    <row r="11" spans="1:8" s="33" customFormat="1" ht="18" customHeight="1">
      <c r="A11" s="52" t="s">
        <v>845</v>
      </c>
      <c r="B11" s="53">
        <v>18000</v>
      </c>
      <c r="C11" s="53"/>
      <c r="D11" s="53">
        <f t="shared" si="4"/>
        <v>18000</v>
      </c>
      <c r="E11" s="78" t="s">
        <v>846</v>
      </c>
      <c r="F11" s="73"/>
      <c r="G11" s="73"/>
      <c r="H11" s="73">
        <f t="shared" si="3"/>
        <v>0</v>
      </c>
    </row>
    <row r="12" spans="1:8" s="33" customFormat="1" ht="18" customHeight="1">
      <c r="A12" s="52" t="s">
        <v>847</v>
      </c>
      <c r="B12" s="53">
        <v>900</v>
      </c>
      <c r="C12" s="53"/>
      <c r="D12" s="53">
        <f t="shared" si="4"/>
        <v>900</v>
      </c>
      <c r="E12" s="79" t="s">
        <v>848</v>
      </c>
      <c r="F12" s="73">
        <f aca="true" t="shared" si="5" ref="F12:H12">SUM(F13:F16)</f>
        <v>180902</v>
      </c>
      <c r="G12" s="73">
        <f t="shared" si="5"/>
        <v>100000</v>
      </c>
      <c r="H12" s="73">
        <f t="shared" si="5"/>
        <v>280902</v>
      </c>
    </row>
    <row r="13" spans="1:8" s="33" customFormat="1" ht="18" customHeight="1">
      <c r="A13" s="52" t="s">
        <v>849</v>
      </c>
      <c r="B13" s="53">
        <v>2000</v>
      </c>
      <c r="C13" s="53"/>
      <c r="D13" s="53">
        <f t="shared" si="4"/>
        <v>2000</v>
      </c>
      <c r="E13" s="75" t="s">
        <v>850</v>
      </c>
      <c r="F13" s="73">
        <v>180832</v>
      </c>
      <c r="G13" s="73">
        <v>100000</v>
      </c>
      <c r="H13" s="73">
        <f>F13+G13</f>
        <v>280832</v>
      </c>
    </row>
    <row r="14" spans="1:8" s="33" customFormat="1" ht="18" customHeight="1">
      <c r="A14" s="52" t="s">
        <v>851</v>
      </c>
      <c r="B14" s="53">
        <v>311400</v>
      </c>
      <c r="C14" s="53"/>
      <c r="D14" s="53">
        <f t="shared" si="4"/>
        <v>311400</v>
      </c>
      <c r="E14" s="75" t="s">
        <v>852</v>
      </c>
      <c r="F14" s="73">
        <v>70</v>
      </c>
      <c r="G14" s="73"/>
      <c r="H14" s="73">
        <f>F14+G14</f>
        <v>70</v>
      </c>
    </row>
    <row r="15" spans="1:8" s="33" customFormat="1" ht="18" customHeight="1">
      <c r="A15" s="55" t="s">
        <v>853</v>
      </c>
      <c r="B15" s="53">
        <v>350</v>
      </c>
      <c r="C15" s="53"/>
      <c r="D15" s="53">
        <f t="shared" si="4"/>
        <v>350</v>
      </c>
      <c r="E15" s="75" t="s">
        <v>854</v>
      </c>
      <c r="F15" s="73">
        <v>0</v>
      </c>
      <c r="G15" s="73"/>
      <c r="H15" s="73">
        <f>F15+G15</f>
        <v>0</v>
      </c>
    </row>
    <row r="16" spans="1:8" s="33" customFormat="1" ht="18" customHeight="1">
      <c r="A16" s="52" t="s">
        <v>855</v>
      </c>
      <c r="B16" s="53">
        <v>38986</v>
      </c>
      <c r="C16" s="53"/>
      <c r="D16" s="53">
        <f t="shared" si="4"/>
        <v>38986</v>
      </c>
      <c r="E16" s="75" t="s">
        <v>856</v>
      </c>
      <c r="F16" s="73">
        <v>0</v>
      </c>
      <c r="G16" s="73"/>
      <c r="H16" s="73">
        <f>F16+G16</f>
        <v>0</v>
      </c>
    </row>
    <row r="17" spans="1:8" s="33" customFormat="1" ht="18" customHeight="1">
      <c r="A17" s="52" t="s">
        <v>857</v>
      </c>
      <c r="B17" s="53">
        <v>600</v>
      </c>
      <c r="C17" s="53"/>
      <c r="D17" s="53">
        <f t="shared" si="4"/>
        <v>600</v>
      </c>
      <c r="E17" s="72" t="s">
        <v>858</v>
      </c>
      <c r="F17" s="73">
        <f aca="true" t="shared" si="6" ref="F17:H17">SUM(F18:F19)</f>
        <v>6800</v>
      </c>
      <c r="G17" s="73">
        <f t="shared" si="6"/>
        <v>0</v>
      </c>
      <c r="H17" s="73">
        <f t="shared" si="6"/>
        <v>6800</v>
      </c>
    </row>
    <row r="18" spans="1:8" s="33" customFormat="1" ht="18" customHeight="1">
      <c r="A18" s="52" t="s">
        <v>859</v>
      </c>
      <c r="B18" s="53">
        <v>6800</v>
      </c>
      <c r="C18" s="53"/>
      <c r="D18" s="53">
        <f t="shared" si="4"/>
        <v>6800</v>
      </c>
      <c r="E18" s="78" t="s">
        <v>860</v>
      </c>
      <c r="F18" s="73">
        <v>0</v>
      </c>
      <c r="G18" s="73"/>
      <c r="H18" s="73">
        <f>F18+G18</f>
        <v>0</v>
      </c>
    </row>
    <row r="19" spans="1:8" s="33" customFormat="1" ht="18" customHeight="1">
      <c r="A19" s="52" t="s">
        <v>861</v>
      </c>
      <c r="B19" s="53">
        <v>11578</v>
      </c>
      <c r="C19" s="53"/>
      <c r="D19" s="53">
        <f t="shared" si="4"/>
        <v>11578</v>
      </c>
      <c r="E19" s="75" t="s">
        <v>862</v>
      </c>
      <c r="F19" s="73">
        <v>6800</v>
      </c>
      <c r="G19" s="73"/>
      <c r="H19" s="73">
        <f>F19+G19</f>
        <v>6800</v>
      </c>
    </row>
    <row r="20" spans="1:8" s="33" customFormat="1" ht="18" customHeight="1">
      <c r="A20" s="56"/>
      <c r="B20" s="53"/>
      <c r="C20" s="53"/>
      <c r="D20" s="53">
        <f t="shared" si="4"/>
        <v>0</v>
      </c>
      <c r="E20" s="72" t="s">
        <v>863</v>
      </c>
      <c r="F20" s="73">
        <f aca="true" t="shared" si="7" ref="F20:H20">SUM(F21:F22)</f>
        <v>261753</v>
      </c>
      <c r="G20" s="73">
        <f t="shared" si="7"/>
        <v>150000</v>
      </c>
      <c r="H20" s="73">
        <f t="shared" si="7"/>
        <v>411753</v>
      </c>
    </row>
    <row r="21" spans="1:8" s="33" customFormat="1" ht="18" customHeight="1">
      <c r="A21" s="57"/>
      <c r="B21" s="58"/>
      <c r="C21" s="58"/>
      <c r="D21" s="53">
        <f t="shared" si="4"/>
        <v>0</v>
      </c>
      <c r="E21" s="80" t="s">
        <v>864</v>
      </c>
      <c r="F21" s="73">
        <v>222240</v>
      </c>
      <c r="G21" s="73">
        <v>150000</v>
      </c>
      <c r="H21" s="73">
        <f>F21+G21</f>
        <v>372240</v>
      </c>
    </row>
    <row r="22" spans="1:8" s="33" customFormat="1" ht="18" customHeight="1">
      <c r="A22" s="56"/>
      <c r="B22" s="53"/>
      <c r="C22" s="53"/>
      <c r="D22" s="53">
        <f t="shared" si="4"/>
        <v>0</v>
      </c>
      <c r="E22" s="80" t="s">
        <v>865</v>
      </c>
      <c r="F22" s="73">
        <v>39513</v>
      </c>
      <c r="G22" s="73">
        <f>SUM(G23:G24)</f>
        <v>0</v>
      </c>
      <c r="H22" s="73">
        <f>F22+G22</f>
        <v>39513</v>
      </c>
    </row>
    <row r="23" spans="1:8" s="33" customFormat="1" ht="18" customHeight="1">
      <c r="A23" s="57"/>
      <c r="B23" s="58"/>
      <c r="C23" s="58"/>
      <c r="D23" s="53">
        <f t="shared" si="4"/>
        <v>0</v>
      </c>
      <c r="E23" s="81" t="s">
        <v>866</v>
      </c>
      <c r="F23" s="73">
        <f aca="true" t="shared" si="8" ref="F23:H23">SUM(F24)</f>
        <v>10</v>
      </c>
      <c r="G23" s="73">
        <f t="shared" si="8"/>
        <v>0</v>
      </c>
      <c r="H23" s="73">
        <f t="shared" si="8"/>
        <v>10</v>
      </c>
    </row>
    <row r="24" spans="1:8" s="33" customFormat="1" ht="18" customHeight="1">
      <c r="A24" s="57"/>
      <c r="B24" s="58"/>
      <c r="C24" s="58"/>
      <c r="D24" s="53">
        <f t="shared" si="4"/>
        <v>0</v>
      </c>
      <c r="E24" s="82" t="s">
        <v>867</v>
      </c>
      <c r="F24" s="73">
        <v>10</v>
      </c>
      <c r="G24" s="73"/>
      <c r="H24" s="73">
        <f>F24+G24</f>
        <v>10</v>
      </c>
    </row>
    <row r="25" spans="1:8" s="33" customFormat="1" ht="18" customHeight="1">
      <c r="A25" s="57"/>
      <c r="B25" s="53"/>
      <c r="C25" s="53"/>
      <c r="D25" s="53">
        <f t="shared" si="4"/>
        <v>0</v>
      </c>
      <c r="E25" s="57" t="s">
        <v>868</v>
      </c>
      <c r="F25" s="73">
        <f aca="true" t="shared" si="9" ref="F25:H25">SUM(F26:F28)</f>
        <v>22816</v>
      </c>
      <c r="G25" s="73">
        <f t="shared" si="9"/>
        <v>0</v>
      </c>
      <c r="H25" s="73">
        <f t="shared" si="9"/>
        <v>22816</v>
      </c>
    </row>
    <row r="26" spans="1:8" s="33" customFormat="1" ht="18" customHeight="1">
      <c r="A26" s="56"/>
      <c r="B26" s="53"/>
      <c r="C26" s="53"/>
      <c r="D26" s="53">
        <f t="shared" si="4"/>
        <v>0</v>
      </c>
      <c r="E26" s="83" t="s">
        <v>869</v>
      </c>
      <c r="F26" s="73"/>
      <c r="G26" s="73">
        <f>SUM(G27:G29)</f>
        <v>0</v>
      </c>
      <c r="H26" s="73">
        <f aca="true" t="shared" si="10" ref="H26:H28">F26+G26</f>
        <v>0</v>
      </c>
    </row>
    <row r="27" spans="1:8" s="33" customFormat="1" ht="18" customHeight="1">
      <c r="A27" s="57"/>
      <c r="B27" s="53"/>
      <c r="C27" s="53"/>
      <c r="D27" s="53">
        <f t="shared" si="4"/>
        <v>0</v>
      </c>
      <c r="E27" s="82" t="s">
        <v>870</v>
      </c>
      <c r="F27" s="73">
        <v>10166</v>
      </c>
      <c r="G27" s="73"/>
      <c r="H27" s="73">
        <f t="shared" si="10"/>
        <v>10166</v>
      </c>
    </row>
    <row r="28" spans="1:8" s="33" customFormat="1" ht="18" customHeight="1">
      <c r="A28" s="56"/>
      <c r="B28" s="53"/>
      <c r="C28" s="53"/>
      <c r="D28" s="53">
        <f t="shared" si="4"/>
        <v>0</v>
      </c>
      <c r="E28" s="82" t="s">
        <v>871</v>
      </c>
      <c r="F28" s="73">
        <v>12650</v>
      </c>
      <c r="G28" s="73"/>
      <c r="H28" s="73">
        <f t="shared" si="10"/>
        <v>12650</v>
      </c>
    </row>
    <row r="29" spans="1:8" s="33" customFormat="1" ht="18" customHeight="1">
      <c r="A29" s="59"/>
      <c r="B29" s="53"/>
      <c r="C29" s="53"/>
      <c r="D29" s="53">
        <f t="shared" si="4"/>
        <v>0</v>
      </c>
      <c r="E29" s="84" t="s">
        <v>872</v>
      </c>
      <c r="F29" s="73">
        <f aca="true" t="shared" si="11" ref="F29:H29">SUM(F30)</f>
        <v>10249</v>
      </c>
      <c r="G29" s="73">
        <f t="shared" si="11"/>
        <v>0</v>
      </c>
      <c r="H29" s="73">
        <f t="shared" si="11"/>
        <v>10249</v>
      </c>
    </row>
    <row r="30" spans="1:8" s="33" customFormat="1" ht="18" customHeight="1">
      <c r="A30" s="59"/>
      <c r="B30" s="53"/>
      <c r="C30" s="53"/>
      <c r="D30" s="53">
        <f t="shared" si="4"/>
        <v>0</v>
      </c>
      <c r="E30" s="85" t="s">
        <v>873</v>
      </c>
      <c r="F30" s="73">
        <v>10249</v>
      </c>
      <c r="G30" s="73"/>
      <c r="H30" s="77">
        <f>F30+G30</f>
        <v>10249</v>
      </c>
    </row>
    <row r="31" spans="1:8" s="33" customFormat="1" ht="18" customHeight="1">
      <c r="A31" s="60"/>
      <c r="B31" s="53"/>
      <c r="C31" s="53"/>
      <c r="D31" s="53">
        <f t="shared" si="4"/>
        <v>0</v>
      </c>
      <c r="E31" s="84" t="s">
        <v>874</v>
      </c>
      <c r="F31" s="73">
        <f aca="true" t="shared" si="12" ref="F31:H31">SUM(F32)</f>
        <v>358</v>
      </c>
      <c r="G31" s="73">
        <f t="shared" si="12"/>
        <v>0</v>
      </c>
      <c r="H31" s="73">
        <f t="shared" si="12"/>
        <v>358</v>
      </c>
    </row>
    <row r="32" spans="1:8" s="33" customFormat="1" ht="18" customHeight="1">
      <c r="A32" s="60"/>
      <c r="B32" s="53"/>
      <c r="C32" s="53"/>
      <c r="D32" s="53">
        <f t="shared" si="4"/>
        <v>0</v>
      </c>
      <c r="E32" s="86" t="s">
        <v>875</v>
      </c>
      <c r="F32" s="73">
        <v>358</v>
      </c>
      <c r="G32" s="73"/>
      <c r="H32" s="77">
        <f>F32+G32</f>
        <v>358</v>
      </c>
    </row>
    <row r="33" spans="1:8" s="33" customFormat="1" ht="18" customHeight="1">
      <c r="A33" s="57"/>
      <c r="B33" s="58"/>
      <c r="C33" s="58"/>
      <c r="D33" s="53">
        <f t="shared" si="4"/>
        <v>0</v>
      </c>
      <c r="E33" s="87"/>
      <c r="F33" s="73"/>
      <c r="G33" s="73"/>
      <c r="H33" s="77">
        <f>F33+G33</f>
        <v>0</v>
      </c>
    </row>
    <row r="34" spans="1:8" s="33" customFormat="1" ht="18" customHeight="1">
      <c r="A34" s="46" t="s">
        <v>55</v>
      </c>
      <c r="B34" s="51">
        <f aca="true" t="shared" si="13" ref="B34:D34">SUM(B35:B36)</f>
        <v>703663</v>
      </c>
      <c r="C34" s="51">
        <f t="shared" si="13"/>
        <v>1200000</v>
      </c>
      <c r="D34" s="51">
        <f t="shared" si="13"/>
        <v>1903663</v>
      </c>
      <c r="E34" s="46" t="s">
        <v>56</v>
      </c>
      <c r="F34" s="71">
        <f>SUM(F35:F36)</f>
        <v>32100</v>
      </c>
      <c r="G34" s="71">
        <f>SUM(G35:G36)</f>
        <v>0</v>
      </c>
      <c r="H34" s="71">
        <f>SUM(H35:H36)</f>
        <v>32100</v>
      </c>
    </row>
    <row r="35" spans="1:238" s="35" customFormat="1" ht="18" customHeight="1">
      <c r="A35" s="61" t="s">
        <v>876</v>
      </c>
      <c r="B35" s="58">
        <v>703663</v>
      </c>
      <c r="C35" s="58">
        <v>1000000</v>
      </c>
      <c r="D35" s="53">
        <f>B35+C35</f>
        <v>1703663</v>
      </c>
      <c r="E35" s="61" t="s">
        <v>877</v>
      </c>
      <c r="F35" s="73">
        <v>32100</v>
      </c>
      <c r="G35" s="73"/>
      <c r="H35" s="77">
        <f aca="true" t="shared" si="14" ref="H35:H41">F35+G35</f>
        <v>32100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</row>
    <row r="36" spans="1:8" s="33" customFormat="1" ht="18" customHeight="1">
      <c r="A36" s="61" t="s">
        <v>878</v>
      </c>
      <c r="B36" s="58"/>
      <c r="C36" s="58">
        <v>200000</v>
      </c>
      <c r="D36" s="53">
        <f>B36+C36</f>
        <v>200000</v>
      </c>
      <c r="E36" s="61" t="s">
        <v>879</v>
      </c>
      <c r="F36" s="73"/>
      <c r="G36" s="73"/>
      <c r="H36" s="77">
        <f t="shared" si="14"/>
        <v>0</v>
      </c>
    </row>
    <row r="37" spans="1:8" s="33" customFormat="1" ht="18" customHeight="1">
      <c r="A37" s="57"/>
      <c r="B37" s="58"/>
      <c r="C37" s="58"/>
      <c r="D37" s="53">
        <f>B37+C37</f>
        <v>0</v>
      </c>
      <c r="E37" s="88"/>
      <c r="F37" s="73"/>
      <c r="G37" s="73"/>
      <c r="H37" s="77">
        <f t="shared" si="14"/>
        <v>0</v>
      </c>
    </row>
    <row r="38" spans="1:8" s="33" customFormat="1" ht="18" customHeight="1">
      <c r="A38" s="50" t="s">
        <v>61</v>
      </c>
      <c r="B38" s="51">
        <f>SUM(B39:B42)</f>
        <v>227145</v>
      </c>
      <c r="C38" s="51">
        <f>SUM(C39:C42)</f>
        <v>0</v>
      </c>
      <c r="D38" s="51">
        <f>SUM(D39:D42)</f>
        <v>227145</v>
      </c>
      <c r="E38" s="50" t="s">
        <v>62</v>
      </c>
      <c r="F38" s="71">
        <f>SUM(F39:F42,F45)+1</f>
        <v>1024434</v>
      </c>
      <c r="G38" s="71">
        <f>SUM(G39:G42,G45)</f>
        <v>950000</v>
      </c>
      <c r="H38" s="71">
        <f t="shared" si="14"/>
        <v>1974434</v>
      </c>
    </row>
    <row r="39" spans="1:238" s="34" customFormat="1" ht="18" customHeight="1">
      <c r="A39" s="56" t="s">
        <v>880</v>
      </c>
      <c r="B39" s="53">
        <v>63502</v>
      </c>
      <c r="C39" s="53"/>
      <c r="D39" s="53">
        <f aca="true" t="shared" si="15" ref="D39:D47">B39+C39</f>
        <v>63502</v>
      </c>
      <c r="E39" s="62" t="s">
        <v>881</v>
      </c>
      <c r="F39" s="73">
        <v>211043</v>
      </c>
      <c r="G39" s="73">
        <v>50000</v>
      </c>
      <c r="H39" s="77">
        <f t="shared" si="14"/>
        <v>261043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</row>
    <row r="40" spans="1:8" s="36" customFormat="1" ht="18" customHeight="1">
      <c r="A40" s="62" t="s">
        <v>882</v>
      </c>
      <c r="B40" s="53"/>
      <c r="C40" s="53"/>
      <c r="D40" s="53">
        <f t="shared" si="15"/>
        <v>0</v>
      </c>
      <c r="E40" s="62" t="s">
        <v>883</v>
      </c>
      <c r="F40" s="73"/>
      <c r="G40" s="73"/>
      <c r="H40" s="77">
        <f t="shared" si="14"/>
        <v>0</v>
      </c>
    </row>
    <row r="41" spans="1:8" s="33" customFormat="1" ht="18" customHeight="1">
      <c r="A41" s="56" t="s">
        <v>127</v>
      </c>
      <c r="B41" s="53">
        <v>153036</v>
      </c>
      <c r="C41" s="53"/>
      <c r="D41" s="53">
        <f t="shared" si="15"/>
        <v>153036</v>
      </c>
      <c r="E41" s="60" t="s">
        <v>884</v>
      </c>
      <c r="F41" s="73">
        <v>271</v>
      </c>
      <c r="G41" s="73"/>
      <c r="H41" s="77">
        <f t="shared" si="14"/>
        <v>271</v>
      </c>
    </row>
    <row r="42" spans="1:8" s="33" customFormat="1" ht="18" customHeight="1">
      <c r="A42" s="56" t="s">
        <v>129</v>
      </c>
      <c r="B42" s="53">
        <v>10607</v>
      </c>
      <c r="C42" s="53"/>
      <c r="D42" s="53">
        <f t="shared" si="15"/>
        <v>10607</v>
      </c>
      <c r="E42" s="76" t="s">
        <v>885</v>
      </c>
      <c r="F42" s="73">
        <f aca="true" t="shared" si="16" ref="F42:H42">SUM(F43:F44)</f>
        <v>671563</v>
      </c>
      <c r="G42" s="73">
        <f t="shared" si="16"/>
        <v>900000</v>
      </c>
      <c r="H42" s="77">
        <f t="shared" si="16"/>
        <v>1571563</v>
      </c>
    </row>
    <row r="43" spans="1:8" s="33" customFormat="1" ht="18" customHeight="1">
      <c r="A43" s="63"/>
      <c r="B43" s="53"/>
      <c r="C43" s="53"/>
      <c r="D43" s="53">
        <f t="shared" si="15"/>
        <v>0</v>
      </c>
      <c r="E43" s="89" t="s">
        <v>886</v>
      </c>
      <c r="F43" s="73">
        <v>671563</v>
      </c>
      <c r="G43" s="73">
        <v>900000</v>
      </c>
      <c r="H43" s="77">
        <f aca="true" t="shared" si="17" ref="H43:H48">F43+G43</f>
        <v>1571563</v>
      </c>
    </row>
    <row r="44" spans="1:8" s="33" customFormat="1" ht="18" customHeight="1">
      <c r="A44" s="63"/>
      <c r="B44" s="53"/>
      <c r="C44" s="53"/>
      <c r="D44" s="53">
        <f t="shared" si="15"/>
        <v>0</v>
      </c>
      <c r="E44" s="90" t="s">
        <v>887</v>
      </c>
      <c r="F44" s="73"/>
      <c r="G44" s="73"/>
      <c r="H44" s="77">
        <f t="shared" si="17"/>
        <v>0</v>
      </c>
    </row>
    <row r="45" spans="1:8" s="33" customFormat="1" ht="18" customHeight="1">
      <c r="A45" s="63"/>
      <c r="B45" s="53"/>
      <c r="C45" s="53"/>
      <c r="D45" s="53">
        <f t="shared" si="15"/>
        <v>0</v>
      </c>
      <c r="E45" s="91" t="s">
        <v>888</v>
      </c>
      <c r="F45" s="73">
        <v>141556</v>
      </c>
      <c r="G45" s="73"/>
      <c r="H45" s="77">
        <f t="shared" si="17"/>
        <v>141556</v>
      </c>
    </row>
    <row r="46" spans="1:8" s="33" customFormat="1" ht="18" customHeight="1">
      <c r="A46" s="63"/>
      <c r="B46" s="53"/>
      <c r="C46" s="53"/>
      <c r="D46" s="53">
        <f t="shared" si="15"/>
        <v>0</v>
      </c>
      <c r="E46" s="57"/>
      <c r="F46" s="73"/>
      <c r="G46" s="73"/>
      <c r="H46" s="77">
        <f t="shared" si="17"/>
        <v>0</v>
      </c>
    </row>
    <row r="47" spans="1:8" s="33" customFormat="1" ht="18" customHeight="1">
      <c r="A47" s="57"/>
      <c r="B47" s="53"/>
      <c r="C47" s="53"/>
      <c r="D47" s="53">
        <f t="shared" si="15"/>
        <v>0</v>
      </c>
      <c r="E47" s="60"/>
      <c r="F47" s="73"/>
      <c r="G47" s="73"/>
      <c r="H47" s="77">
        <f t="shared" si="17"/>
        <v>0</v>
      </c>
    </row>
    <row r="48" spans="1:8" s="33" customFormat="1" ht="18" customHeight="1">
      <c r="A48" s="50" t="s">
        <v>889</v>
      </c>
      <c r="B48" s="51">
        <f>B38+B34+B7</f>
        <v>1541629</v>
      </c>
      <c r="C48" s="51">
        <f aca="true" t="shared" si="18" ref="C48:D48">C7+C34+C38</f>
        <v>1200000</v>
      </c>
      <c r="D48" s="51">
        <f t="shared" si="18"/>
        <v>2741629</v>
      </c>
      <c r="E48" s="50" t="s">
        <v>831</v>
      </c>
      <c r="F48" s="71">
        <f>F7+F34+F38</f>
        <v>1541629</v>
      </c>
      <c r="G48" s="71">
        <f>G7+G34+G38</f>
        <v>1200000</v>
      </c>
      <c r="H48" s="71">
        <f t="shared" si="17"/>
        <v>2741629</v>
      </c>
    </row>
    <row r="49" spans="1:238" s="34" customFormat="1" ht="15" customHeight="1">
      <c r="A49" s="64"/>
      <c r="B49" s="65"/>
      <c r="C49" s="65"/>
      <c r="D49" s="65"/>
      <c r="E49" s="64"/>
      <c r="F49" s="92"/>
      <c r="G49" s="37"/>
      <c r="H49" s="3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</row>
    <row r="50" spans="1:8" s="37" customFormat="1" ht="14.25">
      <c r="A50" s="38"/>
      <c r="B50" s="39"/>
      <c r="C50" s="39"/>
      <c r="D50" s="39"/>
      <c r="E50" s="38"/>
      <c r="F50" s="40"/>
      <c r="G50" s="38"/>
      <c r="H50" s="38"/>
    </row>
  </sheetData>
  <mergeCells count="3">
    <mergeCell ref="A2:H2"/>
    <mergeCell ref="A4:D4"/>
    <mergeCell ref="E4:H4"/>
  </mergeCells>
  <conditionalFormatting sqref="E43:E44">
    <cfRule type="expression" priority="2" dxfId="0" stopIfTrue="1">
      <formula>"len($A:$A)=3"</formula>
    </cfRule>
  </conditionalFormatting>
  <conditionalFormatting sqref="A35:A36 E35:E36">
    <cfRule type="expression" priority="1" dxfId="0" stopIfTrue="1">
      <formula>"len($A:$A)=3"</formula>
    </cfRule>
  </conditionalFormatting>
  <printOptions horizontalCentered="1"/>
  <pageMargins left="0.559722222222222" right="0.511111111111111" top="0.229861111111111" bottom="0.369444444444444" header="0.219444444444444" footer="0.159722222222222"/>
  <pageSetup horizontalDpi="600" verticalDpi="600" orientation="landscape" paperSize="8" scale="8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7"/>
  <sheetViews>
    <sheetView workbookViewId="0" topLeftCell="A1">
      <selection activeCell="A11" sqref="A11"/>
    </sheetView>
  </sheetViews>
  <sheetFormatPr defaultColWidth="9.00390625" defaultRowHeight="24.75" customHeight="1" outlineLevelCol="3"/>
  <cols>
    <col min="1" max="1" width="54.50390625" style="12" customWidth="1"/>
    <col min="2" max="2" width="14.25390625" style="13" customWidth="1"/>
    <col min="3" max="3" width="11.25390625" style="14" customWidth="1"/>
    <col min="4" max="4" width="13.50390625" style="14" customWidth="1"/>
    <col min="5" max="16384" width="9.00390625" style="14" customWidth="1"/>
  </cols>
  <sheetData>
    <row r="1" ht="24.75" customHeight="1">
      <c r="A1" s="15" t="s">
        <v>890</v>
      </c>
    </row>
    <row r="2" spans="1:4" ht="52.5" customHeight="1">
      <c r="A2" s="16" t="s">
        <v>891</v>
      </c>
      <c r="B2" s="16"/>
      <c r="C2" s="16"/>
      <c r="D2" s="16"/>
    </row>
    <row r="3" ht="24.75" customHeight="1">
      <c r="D3" s="13" t="s">
        <v>5</v>
      </c>
    </row>
    <row r="4" spans="1:4" s="11" customFormat="1" ht="37.5" customHeight="1">
      <c r="A4" s="17" t="s">
        <v>137</v>
      </c>
      <c r="B4" s="17" t="s">
        <v>138</v>
      </c>
      <c r="C4" s="17" t="s">
        <v>10</v>
      </c>
      <c r="D4" s="17" t="s">
        <v>11</v>
      </c>
    </row>
    <row r="5" spans="1:4" s="11" customFormat="1" ht="24.75" customHeight="1">
      <c r="A5" s="18" t="s">
        <v>434</v>
      </c>
      <c r="B5" s="19">
        <v>2207</v>
      </c>
      <c r="C5" s="20"/>
      <c r="D5" s="21">
        <f aca="true" t="shared" si="0" ref="D5:D45">B5+C5</f>
        <v>2207</v>
      </c>
    </row>
    <row r="6" spans="1:4" s="11" customFormat="1" ht="36.75" customHeight="1">
      <c r="A6" s="22" t="s">
        <v>892</v>
      </c>
      <c r="B6" s="19">
        <v>2207</v>
      </c>
      <c r="C6" s="20"/>
      <c r="D6" s="21">
        <f t="shared" si="0"/>
        <v>2207</v>
      </c>
    </row>
    <row r="7" spans="1:4" s="11" customFormat="1" ht="24.75" customHeight="1">
      <c r="A7" s="22" t="s">
        <v>893</v>
      </c>
      <c r="B7" s="19">
        <v>472</v>
      </c>
      <c r="C7" s="20"/>
      <c r="D7" s="21">
        <f t="shared" si="0"/>
        <v>472</v>
      </c>
    </row>
    <row r="8" spans="1:4" s="11" customFormat="1" ht="24.75" customHeight="1">
      <c r="A8" s="22" t="s">
        <v>894</v>
      </c>
      <c r="B8" s="19">
        <v>360</v>
      </c>
      <c r="C8" s="20"/>
      <c r="D8" s="21">
        <f t="shared" si="0"/>
        <v>360</v>
      </c>
    </row>
    <row r="9" spans="1:4" s="11" customFormat="1" ht="24.75" customHeight="1">
      <c r="A9" s="22" t="s">
        <v>895</v>
      </c>
      <c r="B9" s="19">
        <v>1375</v>
      </c>
      <c r="C9" s="19"/>
      <c r="D9" s="21">
        <f t="shared" si="0"/>
        <v>1375</v>
      </c>
    </row>
    <row r="10" spans="1:4" s="11" customFormat="1" ht="24.75" customHeight="1">
      <c r="A10" s="22" t="s">
        <v>609</v>
      </c>
      <c r="B10" s="19">
        <f>B11+B14</f>
        <v>180901.5</v>
      </c>
      <c r="C10" s="19">
        <v>100000</v>
      </c>
      <c r="D10" s="21">
        <f t="shared" si="0"/>
        <v>280901.5</v>
      </c>
    </row>
    <row r="11" spans="1:4" s="11" customFormat="1" ht="38.25" customHeight="1">
      <c r="A11" s="23" t="s">
        <v>896</v>
      </c>
      <c r="B11" s="19">
        <v>180831.5</v>
      </c>
      <c r="C11" s="19">
        <v>100000</v>
      </c>
      <c r="D11" s="21">
        <f t="shared" si="0"/>
        <v>280831.5</v>
      </c>
    </row>
    <row r="12" spans="1:4" s="11" customFormat="1" ht="24.75" customHeight="1">
      <c r="A12" s="23" t="s">
        <v>897</v>
      </c>
      <c r="B12" s="19">
        <v>30000</v>
      </c>
      <c r="C12" s="19"/>
      <c r="D12" s="21">
        <f t="shared" si="0"/>
        <v>30000</v>
      </c>
    </row>
    <row r="13" spans="1:4" s="11" customFormat="1" ht="24.75" customHeight="1">
      <c r="A13" s="23" t="s">
        <v>898</v>
      </c>
      <c r="B13" s="19">
        <v>150831.5</v>
      </c>
      <c r="C13" s="19">
        <v>100000</v>
      </c>
      <c r="D13" s="21">
        <f t="shared" si="0"/>
        <v>250831.5</v>
      </c>
    </row>
    <row r="14" spans="1:4" s="11" customFormat="1" ht="24.75" customHeight="1">
      <c r="A14" s="23" t="s">
        <v>899</v>
      </c>
      <c r="B14" s="19">
        <v>70</v>
      </c>
      <c r="C14" s="19"/>
      <c r="D14" s="21">
        <f t="shared" si="0"/>
        <v>70</v>
      </c>
    </row>
    <row r="15" spans="1:4" s="11" customFormat="1" ht="24.75" customHeight="1">
      <c r="A15" s="23" t="s">
        <v>900</v>
      </c>
      <c r="B15" s="19">
        <v>70</v>
      </c>
      <c r="C15" s="19"/>
      <c r="D15" s="21">
        <f t="shared" si="0"/>
        <v>70</v>
      </c>
    </row>
    <row r="16" spans="1:4" s="11" customFormat="1" ht="24.75" customHeight="1">
      <c r="A16" s="23" t="s">
        <v>628</v>
      </c>
      <c r="B16" s="19">
        <f>B17</f>
        <v>6800</v>
      </c>
      <c r="C16" s="19"/>
      <c r="D16" s="21">
        <f t="shared" si="0"/>
        <v>6800</v>
      </c>
    </row>
    <row r="17" spans="1:4" s="11" customFormat="1" ht="35.25" customHeight="1">
      <c r="A17" s="22" t="s">
        <v>901</v>
      </c>
      <c r="B17" s="19">
        <v>6800</v>
      </c>
      <c r="C17" s="19"/>
      <c r="D17" s="21">
        <f t="shared" si="0"/>
        <v>6800</v>
      </c>
    </row>
    <row r="18" spans="1:4" s="11" customFormat="1" ht="24.75" customHeight="1">
      <c r="A18" s="22" t="s">
        <v>902</v>
      </c>
      <c r="B18" s="19">
        <v>6800</v>
      </c>
      <c r="C18" s="19"/>
      <c r="D18" s="21">
        <f t="shared" si="0"/>
        <v>6800</v>
      </c>
    </row>
    <row r="19" spans="1:4" s="11" customFormat="1" ht="24.75" customHeight="1">
      <c r="A19" s="22" t="s">
        <v>690</v>
      </c>
      <c r="B19" s="19">
        <f>B20+B25</f>
        <v>261752.73</v>
      </c>
      <c r="C19" s="19">
        <v>150000</v>
      </c>
      <c r="D19" s="21">
        <f t="shared" si="0"/>
        <v>411752.73</v>
      </c>
    </row>
    <row r="20" spans="1:4" s="11" customFormat="1" ht="24.75" customHeight="1">
      <c r="A20" s="18" t="s">
        <v>903</v>
      </c>
      <c r="B20" s="19">
        <v>222239.73</v>
      </c>
      <c r="C20" s="19">
        <v>150000</v>
      </c>
      <c r="D20" s="21">
        <f t="shared" si="0"/>
        <v>372239.73</v>
      </c>
    </row>
    <row r="21" spans="1:4" s="11" customFormat="1" ht="24.75" customHeight="1">
      <c r="A21" s="23" t="s">
        <v>904</v>
      </c>
      <c r="B21" s="19"/>
      <c r="C21" s="19">
        <v>150000</v>
      </c>
      <c r="D21" s="21">
        <f t="shared" si="0"/>
        <v>150000</v>
      </c>
    </row>
    <row r="22" spans="1:4" s="11" customFormat="1" ht="24.75" customHeight="1">
      <c r="A22" s="23" t="s">
        <v>905</v>
      </c>
      <c r="B22" s="19">
        <v>11571.3</v>
      </c>
      <c r="C22" s="19"/>
      <c r="D22" s="21">
        <f t="shared" si="0"/>
        <v>11571.3</v>
      </c>
    </row>
    <row r="23" spans="1:4" s="11" customFormat="1" ht="24.75" customHeight="1">
      <c r="A23" s="23" t="s">
        <v>906</v>
      </c>
      <c r="B23" s="19">
        <v>198010.8</v>
      </c>
      <c r="C23" s="19"/>
      <c r="D23" s="21">
        <f t="shared" si="0"/>
        <v>198010.8</v>
      </c>
    </row>
    <row r="24" spans="1:4" s="11" customFormat="1" ht="35.25" customHeight="1">
      <c r="A24" s="23" t="s">
        <v>907</v>
      </c>
      <c r="B24" s="19">
        <v>12657.63</v>
      </c>
      <c r="C24" s="19"/>
      <c r="D24" s="21">
        <f t="shared" si="0"/>
        <v>12657.63</v>
      </c>
    </row>
    <row r="25" spans="1:4" s="11" customFormat="1" ht="24.75" customHeight="1">
      <c r="A25" s="18" t="s">
        <v>908</v>
      </c>
      <c r="B25" s="19">
        <v>39513</v>
      </c>
      <c r="C25" s="19"/>
      <c r="D25" s="21">
        <f t="shared" si="0"/>
        <v>39513</v>
      </c>
    </row>
    <row r="26" spans="1:4" s="11" customFormat="1" ht="24.75" customHeight="1">
      <c r="A26" s="18" t="s">
        <v>909</v>
      </c>
      <c r="B26" s="19">
        <v>39513</v>
      </c>
      <c r="C26" s="20"/>
      <c r="D26" s="21">
        <f t="shared" si="0"/>
        <v>39513</v>
      </c>
    </row>
    <row r="27" spans="1:4" s="11" customFormat="1" ht="24.75" customHeight="1">
      <c r="A27" s="18" t="s">
        <v>910</v>
      </c>
      <c r="B27" s="19">
        <f>B28</f>
        <v>10</v>
      </c>
      <c r="C27" s="20"/>
      <c r="D27" s="21">
        <f t="shared" si="0"/>
        <v>10</v>
      </c>
    </row>
    <row r="28" spans="1:4" s="11" customFormat="1" ht="33" customHeight="1">
      <c r="A28" s="22" t="s">
        <v>911</v>
      </c>
      <c r="B28" s="19">
        <v>10</v>
      </c>
      <c r="C28" s="20"/>
      <c r="D28" s="21">
        <f t="shared" si="0"/>
        <v>10</v>
      </c>
    </row>
    <row r="29" spans="1:4" s="11" customFormat="1" ht="24.75" customHeight="1">
      <c r="A29" s="22" t="s">
        <v>912</v>
      </c>
      <c r="B29" s="19">
        <v>10</v>
      </c>
      <c r="C29" s="20"/>
      <c r="D29" s="21">
        <f t="shared" si="0"/>
        <v>10</v>
      </c>
    </row>
    <row r="30" spans="1:4" s="11" customFormat="1" ht="24.75" customHeight="1">
      <c r="A30" s="22" t="s">
        <v>822</v>
      </c>
      <c r="B30" s="19">
        <f>B31+B35</f>
        <v>22816.73</v>
      </c>
      <c r="C30" s="20"/>
      <c r="D30" s="21">
        <f t="shared" si="0"/>
        <v>22816.73</v>
      </c>
    </row>
    <row r="31" spans="1:4" s="11" customFormat="1" ht="24.75" customHeight="1">
      <c r="A31" s="22" t="s">
        <v>913</v>
      </c>
      <c r="B31" s="24">
        <v>10166.48</v>
      </c>
      <c r="C31" s="20"/>
      <c r="D31" s="21">
        <f t="shared" si="0"/>
        <v>10166.48</v>
      </c>
    </row>
    <row r="32" spans="1:4" s="11" customFormat="1" ht="24.75" customHeight="1">
      <c r="A32" s="22" t="s">
        <v>914</v>
      </c>
      <c r="B32" s="24">
        <v>5400.16</v>
      </c>
      <c r="C32" s="20"/>
      <c r="D32" s="21">
        <f t="shared" si="0"/>
        <v>5400.16</v>
      </c>
    </row>
    <row r="33" spans="1:4" s="11" customFormat="1" ht="24.75" customHeight="1">
      <c r="A33" s="22" t="s">
        <v>915</v>
      </c>
      <c r="B33" s="24">
        <v>4170.32</v>
      </c>
      <c r="C33" s="20"/>
      <c r="D33" s="21">
        <f t="shared" si="0"/>
        <v>4170.32</v>
      </c>
    </row>
    <row r="34" spans="1:4" s="11" customFormat="1" ht="24.75" customHeight="1">
      <c r="A34" s="22" t="s">
        <v>916</v>
      </c>
      <c r="B34" s="24">
        <v>596</v>
      </c>
      <c r="C34" s="20"/>
      <c r="D34" s="21">
        <f t="shared" si="0"/>
        <v>596</v>
      </c>
    </row>
    <row r="35" spans="1:4" s="11" customFormat="1" ht="24.75" customHeight="1">
      <c r="A35" s="22" t="s">
        <v>917</v>
      </c>
      <c r="B35" s="24">
        <v>12650.25</v>
      </c>
      <c r="C35" s="20"/>
      <c r="D35" s="21">
        <f t="shared" si="0"/>
        <v>12650.25</v>
      </c>
    </row>
    <row r="36" spans="1:4" s="11" customFormat="1" ht="24.75" customHeight="1">
      <c r="A36" s="22" t="s">
        <v>918</v>
      </c>
      <c r="B36" s="24">
        <v>286</v>
      </c>
      <c r="C36" s="20"/>
      <c r="D36" s="21">
        <f t="shared" si="0"/>
        <v>286</v>
      </c>
    </row>
    <row r="37" spans="1:4" s="11" customFormat="1" ht="24.75" customHeight="1">
      <c r="A37" s="22" t="s">
        <v>919</v>
      </c>
      <c r="B37" s="24">
        <v>11080</v>
      </c>
      <c r="C37" s="20"/>
      <c r="D37" s="21">
        <f t="shared" si="0"/>
        <v>11080</v>
      </c>
    </row>
    <row r="38" spans="1:4" s="11" customFormat="1" ht="24.75" customHeight="1">
      <c r="A38" s="22" t="s">
        <v>920</v>
      </c>
      <c r="B38" s="24">
        <v>1284.25</v>
      </c>
      <c r="C38" s="20"/>
      <c r="D38" s="21">
        <f t="shared" si="0"/>
        <v>1284.25</v>
      </c>
    </row>
    <row r="39" spans="1:4" s="11" customFormat="1" ht="24.75" customHeight="1">
      <c r="A39" s="25" t="s">
        <v>827</v>
      </c>
      <c r="B39" s="19">
        <f>B40</f>
        <v>10249</v>
      </c>
      <c r="C39" s="20"/>
      <c r="D39" s="21">
        <f t="shared" si="0"/>
        <v>10249</v>
      </c>
    </row>
    <row r="40" spans="1:4" s="11" customFormat="1" ht="24.75" customHeight="1">
      <c r="A40" s="26" t="s">
        <v>921</v>
      </c>
      <c r="B40" s="19">
        <v>10249</v>
      </c>
      <c r="C40" s="20"/>
      <c r="D40" s="21">
        <f t="shared" si="0"/>
        <v>10249</v>
      </c>
    </row>
    <row r="41" spans="1:4" s="11" customFormat="1" ht="24.75" customHeight="1">
      <c r="A41" s="27" t="s">
        <v>922</v>
      </c>
      <c r="B41" s="19">
        <v>10249</v>
      </c>
      <c r="C41" s="20"/>
      <c r="D41" s="21">
        <f t="shared" si="0"/>
        <v>10249</v>
      </c>
    </row>
    <row r="42" spans="1:4" s="11" customFormat="1" ht="24.75" customHeight="1">
      <c r="A42" s="27" t="s">
        <v>923</v>
      </c>
      <c r="B42" s="19">
        <f>B43</f>
        <v>358</v>
      </c>
      <c r="C42" s="20"/>
      <c r="D42" s="21">
        <f t="shared" si="0"/>
        <v>358</v>
      </c>
    </row>
    <row r="43" spans="1:4" s="11" customFormat="1" ht="24.75" customHeight="1">
      <c r="A43" s="26" t="s">
        <v>924</v>
      </c>
      <c r="B43" s="19">
        <v>358</v>
      </c>
      <c r="C43" s="20"/>
      <c r="D43" s="21">
        <f t="shared" si="0"/>
        <v>358</v>
      </c>
    </row>
    <row r="44" spans="1:4" s="11" customFormat="1" ht="24.75" customHeight="1">
      <c r="A44" s="27" t="s">
        <v>925</v>
      </c>
      <c r="B44" s="19">
        <v>358</v>
      </c>
      <c r="C44" s="20"/>
      <c r="D44" s="21">
        <f t="shared" si="0"/>
        <v>358</v>
      </c>
    </row>
    <row r="45" spans="1:4" ht="24.75" customHeight="1">
      <c r="A45" s="28" t="s">
        <v>831</v>
      </c>
      <c r="B45" s="24">
        <f>B5+B10+B16+B19+B27+B30+B39+B42</f>
        <v>485094.96</v>
      </c>
      <c r="C45" s="29">
        <v>250000</v>
      </c>
      <c r="D45" s="21">
        <f t="shared" si="0"/>
        <v>735094.96</v>
      </c>
    </row>
    <row r="47" ht="24.75" customHeight="1">
      <c r="B47" s="30"/>
    </row>
  </sheetData>
  <mergeCells count="1">
    <mergeCell ref="A2:D2"/>
  </mergeCells>
  <conditionalFormatting sqref="A39">
    <cfRule type="expression" priority="1" dxfId="0" stopIfTrue="1">
      <formula>"len($A:$A)=3"</formula>
    </cfRule>
  </conditionalFormatting>
  <printOptions horizontalCentered="1"/>
  <pageMargins left="0.0393700787401575" right="0.0393700787401575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 topLeftCell="A1">
      <selection activeCell="A5" sqref="A5"/>
    </sheetView>
  </sheetViews>
  <sheetFormatPr defaultColWidth="9.00390625" defaultRowHeight="24.75" customHeight="1" outlineLevelRow="6" outlineLevelCol="1"/>
  <cols>
    <col min="1" max="1" width="39.25390625" style="2" customWidth="1"/>
    <col min="2" max="2" width="39.75390625" style="2" customWidth="1"/>
    <col min="3" max="16384" width="9.00390625" style="2" customWidth="1"/>
  </cols>
  <sheetData>
    <row r="1" ht="24.75" customHeight="1">
      <c r="A1" s="2" t="s">
        <v>926</v>
      </c>
    </row>
    <row r="2" spans="1:2" ht="64.5" customHeight="1">
      <c r="A2" s="3" t="s">
        <v>927</v>
      </c>
      <c r="B2" s="4"/>
    </row>
    <row r="3" ht="24.75" customHeight="1">
      <c r="B3" s="5" t="s">
        <v>928</v>
      </c>
    </row>
    <row r="4" spans="1:2" s="1" customFormat="1" ht="37.5" customHeight="1">
      <c r="A4" s="6" t="s">
        <v>929</v>
      </c>
      <c r="B4" s="6" t="s">
        <v>930</v>
      </c>
    </row>
    <row r="5" spans="1:2" ht="24.75" customHeight="1">
      <c r="A5" s="7" t="s">
        <v>931</v>
      </c>
      <c r="B5" s="8">
        <v>1212</v>
      </c>
    </row>
    <row r="6" spans="1:2" ht="24.75" customHeight="1">
      <c r="A6" s="9" t="s">
        <v>932</v>
      </c>
      <c r="B6" s="8">
        <v>1212</v>
      </c>
    </row>
    <row r="7" spans="1:2" ht="66" customHeight="1">
      <c r="A7" s="10"/>
      <c r="B7" s="10"/>
    </row>
  </sheetData>
  <mergeCells count="2">
    <mergeCell ref="A2:B2"/>
    <mergeCell ref="A7:B7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 topLeftCell="A1">
      <selection activeCell="A1" sqref="A1"/>
    </sheetView>
  </sheetViews>
  <sheetFormatPr defaultColWidth="9.00390625" defaultRowHeight="24.75" customHeight="1" outlineLevelRow="6" outlineLevelCol="1"/>
  <cols>
    <col min="1" max="1" width="41.25390625" style="2" customWidth="1"/>
    <col min="2" max="2" width="39.625" style="2" customWidth="1"/>
    <col min="3" max="16384" width="9.00390625" style="2" customWidth="1"/>
  </cols>
  <sheetData>
    <row r="1" ht="24.75" customHeight="1">
      <c r="A1" s="2" t="s">
        <v>933</v>
      </c>
    </row>
    <row r="2" spans="1:2" ht="64.5" customHeight="1">
      <c r="A2" s="3" t="s">
        <v>934</v>
      </c>
      <c r="B2" s="4"/>
    </row>
    <row r="3" ht="24.75" customHeight="1">
      <c r="B3" s="5" t="s">
        <v>928</v>
      </c>
    </row>
    <row r="4" spans="1:2" s="1" customFormat="1" ht="37.5" customHeight="1">
      <c r="A4" s="6" t="s">
        <v>137</v>
      </c>
      <c r="B4" s="6" t="s">
        <v>935</v>
      </c>
    </row>
    <row r="5" spans="1:2" ht="24.75" customHeight="1">
      <c r="A5" s="7" t="s">
        <v>931</v>
      </c>
      <c r="B5" s="8">
        <v>1098.03</v>
      </c>
    </row>
    <row r="6" spans="1:2" ht="24.75" customHeight="1">
      <c r="A6" s="9" t="s">
        <v>932</v>
      </c>
      <c r="B6" s="8">
        <v>1098.03</v>
      </c>
    </row>
    <row r="7" spans="1:2" ht="51" customHeight="1">
      <c r="A7" s="10"/>
      <c r="B7" s="10"/>
    </row>
  </sheetData>
  <mergeCells count="2">
    <mergeCell ref="A2:B2"/>
    <mergeCell ref="A7:B7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 topLeftCell="A1">
      <selection activeCell="A5" sqref="A5"/>
    </sheetView>
  </sheetViews>
  <sheetFormatPr defaultColWidth="9.00390625" defaultRowHeight="24.75" customHeight="1" outlineLevelRow="6" outlineLevelCol="1"/>
  <cols>
    <col min="1" max="1" width="37.125" style="2" customWidth="1"/>
    <col min="2" max="2" width="36.50390625" style="2" customWidth="1"/>
    <col min="3" max="16384" width="9.00390625" style="2" customWidth="1"/>
  </cols>
  <sheetData>
    <row r="1" ht="24.75" customHeight="1">
      <c r="A1" s="2" t="s">
        <v>936</v>
      </c>
    </row>
    <row r="2" spans="1:2" ht="64.5" customHeight="1">
      <c r="A2" s="3" t="s">
        <v>937</v>
      </c>
      <c r="B2" s="4"/>
    </row>
    <row r="3" ht="24.75" customHeight="1">
      <c r="B3" s="5" t="s">
        <v>928</v>
      </c>
    </row>
    <row r="4" spans="1:2" s="1" customFormat="1" ht="37.5" customHeight="1">
      <c r="A4" s="6" t="s">
        <v>929</v>
      </c>
      <c r="B4" s="6" t="s">
        <v>930</v>
      </c>
    </row>
    <row r="5" spans="1:2" ht="24.75" customHeight="1">
      <c r="A5" s="7" t="s">
        <v>931</v>
      </c>
      <c r="B5" s="8">
        <v>622.3</v>
      </c>
    </row>
    <row r="6" spans="1:2" ht="24.75" customHeight="1">
      <c r="A6" s="9" t="s">
        <v>932</v>
      </c>
      <c r="B6" s="8">
        <v>622.3</v>
      </c>
    </row>
    <row r="7" spans="1:2" ht="53.25" customHeight="1">
      <c r="A7" s="10"/>
      <c r="B7" s="10"/>
    </row>
  </sheetData>
  <mergeCells count="2">
    <mergeCell ref="A2:B2"/>
    <mergeCell ref="A7:B7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7"/>
  <sheetViews>
    <sheetView workbookViewId="0" topLeftCell="A1">
      <selection activeCell="A1" sqref="A1"/>
    </sheetView>
  </sheetViews>
  <sheetFormatPr defaultColWidth="9.00390625" defaultRowHeight="24.75" customHeight="1" outlineLevelRow="6" outlineLevelCol="1"/>
  <cols>
    <col min="1" max="1" width="44.00390625" style="2" customWidth="1"/>
    <col min="2" max="2" width="44.625" style="2" customWidth="1"/>
    <col min="3" max="16384" width="9.00390625" style="2" customWidth="1"/>
  </cols>
  <sheetData>
    <row r="1" ht="24.75" customHeight="1">
      <c r="A1" s="2" t="s">
        <v>938</v>
      </c>
    </row>
    <row r="2" spans="1:2" ht="64.5" customHeight="1">
      <c r="A2" s="3" t="s">
        <v>939</v>
      </c>
      <c r="B2" s="4"/>
    </row>
    <row r="3" ht="24.75" customHeight="1">
      <c r="B3" s="5" t="s">
        <v>928</v>
      </c>
    </row>
    <row r="4" spans="1:2" s="1" customFormat="1" ht="37.5" customHeight="1">
      <c r="A4" s="6" t="s">
        <v>137</v>
      </c>
      <c r="B4" s="6" t="s">
        <v>935</v>
      </c>
    </row>
    <row r="5" spans="1:2" ht="24.75" customHeight="1">
      <c r="A5" s="7" t="s">
        <v>931</v>
      </c>
      <c r="B5" s="8">
        <v>461.97</v>
      </c>
    </row>
    <row r="6" spans="1:2" ht="24.75" customHeight="1">
      <c r="A6" s="9" t="s">
        <v>932</v>
      </c>
      <c r="B6" s="8">
        <v>461.97</v>
      </c>
    </row>
    <row r="7" spans="1:2" ht="60.75" customHeight="1">
      <c r="A7" s="10"/>
      <c r="B7" s="10"/>
    </row>
  </sheetData>
  <mergeCells count="2">
    <mergeCell ref="A2:B2"/>
    <mergeCell ref="A7:B7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张振旺</dc:creator>
  <cp:keywords/>
  <dc:description/>
  <cp:lastModifiedBy>uos</cp:lastModifiedBy>
  <cp:lastPrinted>2017-08-09T03:57:00Z</cp:lastPrinted>
  <dcterms:created xsi:type="dcterms:W3CDTF">2017-06-06T00:16:00Z</dcterms:created>
  <dcterms:modified xsi:type="dcterms:W3CDTF">2017-06-03T17:11:59Z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